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nmakwattan001\Documents\3_ITTHI\Q3'24\Draft FS\ELCID\"/>
    </mc:Choice>
  </mc:AlternateContent>
  <xr:revisionPtr revIDLastSave="0" documentId="13_ncr:1_{5D5F9A5A-7805-430F-8204-D994C0376C9E}" xr6:coauthVersionLast="47" xr6:coauthVersionMax="47" xr10:uidLastSave="{00000000-0000-0000-0000-000000000000}"/>
  <bookViews>
    <workbookView xWindow="-108" yWindow="-108" windowWidth="23256" windowHeight="12456" tabRatio="763" xr2:uid="{00000000-000D-0000-FFFF-FFFF00000000}"/>
  </bookViews>
  <sheets>
    <sheet name="BS 2-4" sheetId="12" r:id="rId1"/>
    <sheet name="PL 5 (3M)" sheetId="8" r:id="rId2"/>
    <sheet name="PL 6 (9M)" sheetId="14" r:id="rId3"/>
    <sheet name="EQ 7 " sheetId="13" r:id="rId4"/>
    <sheet name="CF 8-9" sheetId="10" r:id="rId5"/>
  </sheets>
  <definedNames>
    <definedName name="__xlfn.BAHTTEXT">#NAME?</definedName>
    <definedName name="_Order1">255</definedName>
    <definedName name="_Order2">255</definedName>
    <definedName name="AS2DocOpenMode">"AS2DocumentEdit"</definedName>
    <definedName name="HTML_CodePage">874</definedName>
    <definedName name="HTML_Control" localSheetId="0">{"'Model'!$A$1:$N$53"}</definedName>
    <definedName name="HTML_Control" localSheetId="4">{"'Model'!$A$1:$N$53"}</definedName>
    <definedName name="HTML_Control">{"'Model'!$A$1:$N$53"}</definedName>
    <definedName name="HTML_Description">""</definedName>
    <definedName name="HTML_Email">""</definedName>
    <definedName name="HTML_Header">"Model"</definedName>
    <definedName name="HTML_LastUpdate">"31/7/01"</definedName>
    <definedName name="HTML_LineAfter">FALSE</definedName>
    <definedName name="HTML_LineBefore">FALSE</definedName>
    <definedName name="HTML_Name">"Bundit Sanguanprasert"</definedName>
    <definedName name="HTML_OBDlg2">TRUE</definedName>
    <definedName name="HTML_OBDlg4">TRUE</definedName>
    <definedName name="HTML_OS">0</definedName>
    <definedName name="HTML_PathFile">"C:\My Documents\TPS project\Carried Loss\SCC2.htm"</definedName>
    <definedName name="HTML_Title">"Model SCC"</definedName>
    <definedName name="iopo" localSheetId="0">{"'Model'!$A$1:$N$53"}</definedName>
    <definedName name="iopo" localSheetId="4">{"'Model'!$A$1:$N$53"}</definedName>
    <definedName name="iopo">{"'Model'!$A$1:$N$53"}</definedName>
    <definedName name="_xlnm.Print_Area" localSheetId="0">'BS 2-4'!$A$1:$H$123</definedName>
    <definedName name="_xlnm.Print_Area" localSheetId="1">'PL 5 (3M)'!$A$1:$H$43</definedName>
    <definedName name="_xlnm.Print_Area" localSheetId="2">'PL 6 (9M)'!$A$1:$H$43</definedName>
    <definedName name="SAPBEXdnldView">"3Y0T31REH35G7WOAIY0JRGBPH"</definedName>
    <definedName name="SAPBEXhrIndnt">1</definedName>
    <definedName name="SAPBEXrevision">1</definedName>
    <definedName name="SAPBEXsysID">"BW1"</definedName>
    <definedName name="SAPBEXwbID">"3QT0CREASQELGVIPBAZEILHZ2"</definedName>
    <definedName name="test" localSheetId="0">{"'Model'!$A$1:$N$53"}</definedName>
    <definedName name="test" localSheetId="4">{"'Model'!$A$1:$N$53"}</definedName>
    <definedName name="test">{"'Model'!$A$1:$N$53"}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0" l="1"/>
  <c r="H88" i="12"/>
  <c r="H47" i="12"/>
  <c r="H34" i="12"/>
  <c r="F34" i="12"/>
  <c r="H22" i="12"/>
  <c r="F22" i="12"/>
  <c r="G75" i="10"/>
  <c r="G64" i="10"/>
  <c r="E64" i="10"/>
  <c r="E75" i="10"/>
  <c r="A3" i="13"/>
  <c r="F36" i="12" l="1"/>
  <c r="G27" i="10"/>
  <c r="A3" i="10" l="1"/>
  <c r="P21" i="13"/>
  <c r="H19" i="14" l="1"/>
  <c r="F19" i="14"/>
  <c r="H13" i="14"/>
  <c r="F13" i="14"/>
  <c r="A1" i="14"/>
  <c r="N26" i="13"/>
  <c r="J26" i="13"/>
  <c r="H26" i="13"/>
  <c r="F26" i="13"/>
  <c r="D26" i="13"/>
  <c r="F21" i="14" l="1"/>
  <c r="F29" i="14" s="1"/>
  <c r="F32" i="14" s="1"/>
  <c r="H21" i="14"/>
  <c r="H29" i="14" s="1"/>
  <c r="H32" i="14" s="1"/>
  <c r="H35" i="14" s="1"/>
  <c r="F19" i="8"/>
  <c r="F13" i="8"/>
  <c r="H13" i="8"/>
  <c r="F74" i="12"/>
  <c r="F35" i="14" l="1"/>
  <c r="E27" i="10"/>
  <c r="F21" i="8"/>
  <c r="P26" i="13" l="1"/>
  <c r="L26" i="13"/>
  <c r="F113" i="12" s="1"/>
  <c r="A48" i="10"/>
  <c r="A1" i="10"/>
  <c r="A46" i="10" s="1"/>
  <c r="A1" i="8"/>
  <c r="A84" i="12"/>
  <c r="A43" i="12"/>
  <c r="A30" i="13" l="1"/>
  <c r="A45" i="10" s="1"/>
  <c r="N19" i="13"/>
  <c r="J19" i="13"/>
  <c r="H19" i="13"/>
  <c r="F19" i="13"/>
  <c r="D19" i="13"/>
  <c r="P13" i="13"/>
  <c r="H19" i="8"/>
  <c r="H21" i="8" l="1"/>
  <c r="H29" i="8" s="1"/>
  <c r="H32" i="8" s="1"/>
  <c r="H35" i="8" s="1"/>
  <c r="L19" i="13"/>
  <c r="P19" i="13"/>
  <c r="G38" i="10" l="1"/>
  <c r="G42" i="10" s="1"/>
  <c r="G77" i="10" s="1"/>
  <c r="A83" i="12"/>
  <c r="H74" i="12"/>
  <c r="G80" i="10" l="1"/>
  <c r="A123" i="12"/>
  <c r="H113" i="12"/>
  <c r="H65" i="12"/>
  <c r="H76" i="12" s="1"/>
  <c r="F65" i="12"/>
  <c r="F76" i="12" s="1"/>
  <c r="A45" i="12"/>
  <c r="A86" i="12" s="1"/>
  <c r="H36" i="12" l="1"/>
  <c r="H115" i="12"/>
  <c r="F115" i="12"/>
  <c r="F29" i="8" l="1"/>
  <c r="F32" i="8" s="1"/>
  <c r="F35" i="8" l="1"/>
  <c r="E38" i="10"/>
  <c r="E42" i="10" s="1"/>
  <c r="E77" i="10" s="1"/>
  <c r="E80" i="10" l="1"/>
</calcChain>
</file>

<file path=xl/sharedStrings.xml><?xml version="1.0" encoding="utf-8"?>
<sst xmlns="http://schemas.openxmlformats.org/spreadsheetml/2006/main" count="266" uniqueCount="163">
  <si>
    <t>ทุนที่ออกและชำระแล้ว</t>
  </si>
  <si>
    <t>ทุนจดทะเบียน</t>
  </si>
  <si>
    <t>ทุนเรือนหุ้น</t>
  </si>
  <si>
    <t>รวมหนี้สิน</t>
  </si>
  <si>
    <t>รวมหนี้สินหมุนเวียน</t>
  </si>
  <si>
    <t>หนี้สินหมุนเวียน</t>
  </si>
  <si>
    <t>บาท</t>
  </si>
  <si>
    <t>หมายเหตุ</t>
  </si>
  <si>
    <t>รวมสินทรัพย์</t>
  </si>
  <si>
    <t>รวมสินทรัพย์หมุนเวียน</t>
  </si>
  <si>
    <t>เงินสดและรายการเทียบเท่าเงินสด</t>
  </si>
  <si>
    <t>สินทรัพย์หมุนเวียน</t>
  </si>
  <si>
    <t>สินทรัพย์</t>
  </si>
  <si>
    <t>ค่าใช้จ่ายในการบริหาร</t>
  </si>
  <si>
    <t xml:space="preserve"> </t>
  </si>
  <si>
    <t>ทุนที่ออกและ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</si>
  <si>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</si>
  <si>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</si>
  <si>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</si>
  <si>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</si>
  <si>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งบกระแสเงินสด</t>
  </si>
  <si>
    <t>กระแสเงินสดจากกิจกรรมดำเนินงาน</t>
  </si>
  <si>
    <t>กระแสเงินสดจากกิจกรรมจัดหาเงิน</t>
  </si>
  <si>
    <t>ยังไม่ได้ตรวจสอบ</t>
  </si>
  <si>
    <t>31 ธันวาคม</t>
  </si>
  <si>
    <t>สินทรัพย์หมุนเวียนอื่น</t>
  </si>
  <si>
    <t>สินทรัพย์ไม่หมุนเวียน</t>
  </si>
  <si>
    <t>สินทรัพย์ภาษีเงินได้รอการตัดบัญชี</t>
  </si>
  <si>
    <t>รวมสินทรัพย์ไม่หมุนเวียน</t>
  </si>
  <si>
    <t>หนี้สินหมุนเวียนอื่น</t>
  </si>
  <si>
    <t>รายได้อื่น</t>
  </si>
  <si>
    <t>ดอกเบี้ยรับ</t>
  </si>
  <si>
    <t>ตรวจสอบแล้ว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</si>
  <si>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</si>
  <si>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พ.ศ. 2566</t>
  </si>
  <si>
    <t>พ.ศ. 2567</t>
  </si>
  <si>
    <t>บริษัท อิทธิฤทธิ์ ไนซ์ คอร์ปอเรชั่น จำกัด (มหาชน)</t>
  </si>
  <si>
    <t>ลูกหนี้การค้าและลูกหนี้หมุนเวียนอื่น</t>
  </si>
  <si>
    <t>สินค้าคงเหลือ</t>
  </si>
  <si>
    <t>สินทรัพย์ทางการเงินหมุนเวียนอื่น</t>
  </si>
  <si>
    <t>เงินฝากธนาคารที่มีภาระค้ำประกัน</t>
  </si>
  <si>
    <t>สินทรัพย์สิทธิการใช้</t>
  </si>
  <si>
    <t xml:space="preserve">ส่วนปรับปรุงอาคารเช่าและอุปกรณ์ </t>
  </si>
  <si>
    <t>สินทรัพย์ไม่มีตัวตนอื่น</t>
  </si>
  <si>
    <t>สินทรัพย์ไม่หมุนเวียนอื่น</t>
  </si>
  <si>
    <t>เจ้าหนี้การค้าและเจ้าหนี้หมุนเวียนอื่น</t>
  </si>
  <si>
    <t xml:space="preserve">หนี้สินที่เกิดจากสัญญา 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</si>
  <si>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</si>
  <si>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</si>
  <si>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>หนี้สินตราสารอนุพันธ์</t>
  </si>
  <si>
    <t>หนี้สินไม่หมุนเวียน</t>
  </si>
  <si>
    <t>หนี้สินตามสัญญาเช่า</t>
  </si>
  <si>
    <t>ประมาณการหนี้สินสำหรับการรับประกันสินค้า</t>
  </si>
  <si>
    <t>รวมหนี้สินไม่หมุนเวียน</t>
  </si>
  <si>
    <r>
      <t xml:space="preserve">หนี้สินและส่วนของเจ้าของ </t>
    </r>
    <r>
      <rPr>
        <sz val="14"/>
        <rFont val="Browallia New"/>
        <family val="2"/>
      </rPr>
      <t>(ต่อ)</t>
    </r>
  </si>
  <si>
    <t xml:space="preserve">หุ้นสามัญ จำนวน 270,000,000 หุ้น </t>
  </si>
  <si>
    <t xml:space="preserve">   มูลค่าที่ตราไว้หุ้นละ 0.50 บาท</t>
  </si>
  <si>
    <t xml:space="preserve">   มูลค่าที่ได้รับชำระแล้วหุ้นละ 0.50 บาท</t>
  </si>
  <si>
    <t>ส่วนเกินมูลค่าหุ้นสามัญ</t>
  </si>
  <si>
    <t>ส่วนเกินทุนจากการจ่ายโดยใช้หุ้นเป็นเกณฑ์</t>
  </si>
  <si>
    <t>กำไรสะสม</t>
  </si>
  <si>
    <t>ยังไม่ได้จัดสรร</t>
  </si>
  <si>
    <t>รายได้</t>
  </si>
  <si>
    <t>รายได้จากการขาย</t>
  </si>
  <si>
    <t>รายได้จากการให้บริการ</t>
  </si>
  <si>
    <t>รวมรายได้</t>
  </si>
  <si>
    <t>ต้นทุนขาย</t>
  </si>
  <si>
    <t>ต้นทุนการให้บริการ</t>
  </si>
  <si>
    <t>ต้นทุนทางการเงิน</t>
  </si>
  <si>
    <t>องค์ประกอบอื่นของ</t>
  </si>
  <si>
    <t>จัดสรรแล้ว</t>
  </si>
  <si>
    <t>ส่วนของผู้ถือหุ้น</t>
  </si>
  <si>
    <t>ขาดทุนเบ็ดเสร็จอื่น</t>
  </si>
  <si>
    <t>ส่วนเกินทุนจาก</t>
  </si>
  <si>
    <t>ผลขาดทุนจากการวัดมูลค่าใหม่</t>
  </si>
  <si>
    <t>รวม</t>
  </si>
  <si>
    <t>ส่วนเกินมูลค่า</t>
  </si>
  <si>
    <t>การจ่ายโดยใช้หุ้น</t>
  </si>
  <si>
    <t>ของผลประโยชน์พนักงาน</t>
  </si>
  <si>
    <t>ส่วนของ</t>
  </si>
  <si>
    <t xml:space="preserve"> ชำระแล้ว</t>
  </si>
  <si>
    <t>หุ้นสามัญ</t>
  </si>
  <si>
    <t>เป็นเกณฑ์</t>
  </si>
  <si>
    <t>ตามกฎหมาย</t>
  </si>
  <si>
    <t>ที่กำหนดไว้</t>
  </si>
  <si>
    <t>ผู้ถือหุ้น</t>
  </si>
  <si>
    <t>งบฐานะการเงิน</t>
  </si>
  <si>
    <t>รายการปรับปรุง</t>
  </si>
  <si>
    <t>ค่าเสื่อมราคาและค่าตัดจำหน่าย</t>
  </si>
  <si>
    <t>ค่าใช้จ่ายผลประโยชน์พนักงาน</t>
  </si>
  <si>
    <t>จ่ายภาษีเงินได้</t>
  </si>
  <si>
    <t>กระแสเงินสดจากกิจกรรมลงทุน</t>
  </si>
  <si>
    <t>เงินสดจ่ายเพื่อซื้ออุปกรณ์</t>
  </si>
  <si>
    <t>เงินสดรับจากการขายอุปกรณ์</t>
  </si>
  <si>
    <t>เงินสดจ่ายเพื่อซื้อสินทรัพย์ไม่มีตัวตนอื่น</t>
  </si>
  <si>
    <t>เงินสดรับจากการเพิ่มทุน</t>
  </si>
  <si>
    <t>เงินสดจ่ายคืนเงินกู้ยืมระยะยาว</t>
  </si>
  <si>
    <t>เงินสดจ่ายดอกเบี้ยเงินกู้ยืม</t>
  </si>
  <si>
    <t>เงินสดจ่ายหนี้สินตามสัญญาเช่า</t>
  </si>
  <si>
    <t>เงินสดจ่ายดอกเบี้ยตามสัญญาเช่า</t>
  </si>
  <si>
    <t>กำไรต่อหุ้นขั้นพื้นฐาน</t>
  </si>
  <si>
    <t>การเปลี่ยนแปลงในส่วนของเจ้าของสำหรับ</t>
  </si>
  <si>
    <t xml:space="preserve"> รอบระยะเวลา</t>
  </si>
  <si>
    <t>กำไรจากการจำหน่ายและตัดจำหน่ายอุปกรณ์และสินทรัพย์ไม่มีตัวตน</t>
  </si>
  <si>
    <t xml:space="preserve">การเปลี่ยนแปลงเงินทุนหมุนเวียน: </t>
  </si>
  <si>
    <t>เงินสดและรายการเทียบเท่าเงินสดสิ้นรอบระยะเวลา</t>
  </si>
  <si>
    <t>ต้นทุนขายและการให้บริการ</t>
  </si>
  <si>
    <t>รวมต้นทุนขายและการให้บริการ</t>
  </si>
  <si>
    <t>กำไรขั้นต้น</t>
  </si>
  <si>
    <t>ค่าใช้จ่ายในการขาย</t>
  </si>
  <si>
    <t>กำไรก่อนต้นทุนทางการเงินและภาษีเงินได้</t>
  </si>
  <si>
    <t>กำไรก่อนภาษีเงินได้</t>
  </si>
  <si>
    <t>กำไรสุทธิสำหรับรอบระยะเวลา</t>
  </si>
  <si>
    <t>กำไรต่อหุ้น</t>
  </si>
  <si>
    <t>สำรอง</t>
  </si>
  <si>
    <t>องค์ประกอบอื่นของส่วนของเจ้าของ</t>
  </si>
  <si>
    <t>รายการขาดทุนที่ยังไม่เกิดขึ้นจริงจากการวัดมูลค่ายุติธรรม</t>
  </si>
  <si>
    <t xml:space="preserve">   ของสินทรัพย์ทางการเงินอื่น</t>
  </si>
  <si>
    <t>เงินสดและรายการเทียบเท่าเงินสดต้นรอบระยะเวลา</t>
  </si>
  <si>
    <t>งบกำไรขาดทุนเบ็ดเสร็จ</t>
  </si>
  <si>
    <r>
      <t xml:space="preserve">งบการเปลี่ยนแปลงส่วนของเจ้าของ </t>
    </r>
    <r>
      <rPr>
        <sz val="14"/>
        <rFont val="Browallia New"/>
        <family val="2"/>
      </rPr>
      <t>(ยังไม่ได้ตรวจสอบ)</t>
    </r>
  </si>
  <si>
    <t>จัดสรรแล้ว - สำรองตามกฎหมาย</t>
  </si>
  <si>
    <t>ภาระผูกพันผลประโยชน์พนักงาน</t>
  </si>
  <si>
    <t>ค่าใช้จ่ายภาษีเงินได้</t>
  </si>
  <si>
    <t>การเพิ่มหุ้นสามัญ</t>
  </si>
  <si>
    <t xml:space="preserve">ขาดทุนจากการตัดจำหน่ายลูกหนี้ </t>
  </si>
  <si>
    <t>หนี้สินที่เกิดจากสัญญา</t>
  </si>
  <si>
    <t>เงินสดจ่ายเพื่อซื้อสินทรัพย์สิทธิการใช้</t>
  </si>
  <si>
    <t>การได้มาของสิทธิการใช้สินทรัพย์ภายใต้สัญญาเช่า</t>
  </si>
  <si>
    <t>(กำไร) ขาดทุนจากการปรับมูลค่าสินค้าคงเหลือ</t>
  </si>
  <si>
    <t>(กลับรายการ) ผลขาดทุนด้านเครดิตที่คาดว่าจะเกิดขึ้น</t>
  </si>
  <si>
    <t>เงินสดสุทธิได้มาจาก (ใช้ไปใน) ในกิจกรรมดำเนินงาน</t>
  </si>
  <si>
    <t>เงินสดได้มาจาก (ใช้ไปใน) กิจกรรมดำเนินงาน</t>
  </si>
  <si>
    <t>เงินสดสุทธิใช้ไปในกิจกรรมลงทุน</t>
  </si>
  <si>
    <t>ยอดคงเหลือต้นรอบระยะเวลา ณ วันที่ 1 มกราคม พ.ศ. 2566</t>
  </si>
  <si>
    <t>ยอดคงเหลือต้นรอบระยะเวลา ณ วันที่ 1 มกราคม พ.ศ. 2567</t>
  </si>
  <si>
    <t>เงินฝากประจำที่ครบกำหนดเกินกว่า 3 เดือน</t>
  </si>
  <si>
    <t>เงินฝากประจำที่ครบกำหนดเกินกว่า 3 เดือนเพิ่มขึ้น</t>
  </si>
  <si>
    <t>ปรับปรุงใหม่</t>
  </si>
  <si>
    <t>รายการที่มิใช่เงินสด</t>
  </si>
  <si>
    <t>ณ วันที่ 30 กันยายน พ.ศ. 2567</t>
  </si>
  <si>
    <t>30 กันยายน</t>
  </si>
  <si>
    <t>สำหรับรอบระยะเวลาสามเดือนสิ้นสุดวันที่ 30 กันยายน พ.ศ. 2567</t>
  </si>
  <si>
    <t>สำหรับรอบระยะเวลาเก้าเดือนสิ้นสุดวันที่ 30 กันยายน พ.ศ. 2567</t>
  </si>
  <si>
    <t>ยอดคงเหลือปลายรอบระยะเวลา ณ วันที่ 30 กันยายน พ.ศ. 2566</t>
  </si>
  <si>
    <t>ยอดคงเหลือปลายรอบระยะเวลา ณ วันที่ 30 กันยายน พ.ศ. 2567</t>
  </si>
  <si>
    <t>ส่วนของเงินกู้ยืมระยะยาวที่ถึงกำหนดชำระภายในหนึ่งปี</t>
  </si>
  <si>
    <t>เงินกู้ยืมระยะยาวจากสถาบันการเงิน</t>
  </si>
  <si>
    <t>เงินสดจ่ายเพื่อซื้อสินทรัพย์ทางการเงินอื่น</t>
  </si>
  <si>
    <t>เงินสดรับจากเงินกู้ระยะยาว</t>
  </si>
  <si>
    <t>เงินสดจ่ายต้นทุนทางการเงินสำหรับเงินกู้ยืมระยะยาวจากสถาบันการเงิน</t>
  </si>
  <si>
    <t xml:space="preserve">                   -  </t>
  </si>
  <si>
    <t>-</t>
  </si>
  <si>
    <t>(ขาดทุน) กำไรอื่น</t>
  </si>
  <si>
    <t>ขาดทุน (กำไร) จากอัตราแลกเปลี่ยนเงินตราต่างประเทศ</t>
  </si>
  <si>
    <t>ค่าใช้จ่ายการรับประกันสินค้า</t>
  </si>
  <si>
    <t>ผลขาดทุนด้านเครดิตที่คาดว่าจะเกิดขึ้น</t>
  </si>
  <si>
    <t>เงินสดสุทธิได้มาจากกิจกรรมจัดหาเงิน</t>
  </si>
  <si>
    <t>กำไรจากการปรับมูลค่ายุติธรรมของสัญญาอนุพันธ์</t>
  </si>
  <si>
    <t>เงินสดและรายการเทียบเท่าเงินสดเพิ่มขึ้นสุทธิ</t>
  </si>
  <si>
    <t xml:space="preserve">(กลับรายการ) ผลขาดทุนด้านเครดิตที่คาดว่าจะเกิดขึ้น </t>
  </si>
  <si>
    <t>รายได้จากส่วนแบ่งกำไรในสินทรัพย์ทางการเงินหมุนเวียนอื่น</t>
  </si>
  <si>
    <t>เงินสดรับจากส่วนแบ่งกำไรในสินทรัพย์ทางการเงินหมุนเวียนอื่น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</si>
</sst>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;\(#,##0\);\-"/>
    <numFmt numFmtId="165" formatCode="_-* #,##0_-;\(#,##0\);_-* &quot;-&quot;??_-;_-@_-"/>
    <numFmt numFmtId="166" formatCode="#,##0;\(#,##0\);&quot;-&quot;;@"/>
    <numFmt numFmtId="167" formatCode="#,##0;\(#,##0\)"/>
    <numFmt numFmtId="168" formatCode="#,##0.000;\(#,##0.000\);&quot;-&quot;;@"/>
    <numFmt numFmtId="169" formatCode="_(* #,##0_);_(* \(#,##0\);_(* &quot;-&quot;_);_(@_)"/>
  </numFmts>
  <fonts count="5" x14ac:knownFonts="1">
    <font>
      <sz val="11"/>
      <color theme="1"/>
      <name val="Calibri"/>
      <family val="2"/>
      <scheme val="minor"/>
    </font>
    <font>
      <b/>
      <sz val="14"/>
      <name val="Browallia New"/>
      <family val="2"/>
    </font>
    <font>
      <sz val="14"/>
      <name val="Browallia New"/>
      <family val="2"/>
    </font>
    <font>
      <sz val="12"/>
      <name val="Browallia New"/>
      <family val="2"/>
    </font>
    <font>
      <b/>
      <sz val="12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164" fontId="1" fillId="0" borderId="0" xfId="0" quotePrefix="1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6" fontId="1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166" fontId="2" fillId="2" borderId="2" xfId="0" applyNumberFormat="1" applyFont="1" applyFill="1" applyBorder="1" applyAlignment="1">
      <alignment vertical="center"/>
    </xf>
    <xf numFmtId="166" fontId="2" fillId="2" borderId="2" xfId="0" applyNumberFormat="1" applyFont="1" applyFill="1" applyBorder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37" fontId="1" fillId="0" borderId="0" xfId="0" applyNumberFormat="1" applyFont="1" applyAlignment="1">
      <alignment horizontal="left" vertical="center"/>
    </xf>
    <xf numFmtId="37" fontId="2" fillId="0" borderId="0" xfId="0" applyNumberFormat="1" applyFont="1" applyAlignment="1">
      <alignment vertical="center"/>
    </xf>
    <xf numFmtId="37" fontId="1" fillId="0" borderId="1" xfId="0" applyNumberFormat="1" applyFont="1" applyBorder="1" applyAlignment="1">
      <alignment horizontal="left" vertical="center"/>
    </xf>
    <xf numFmtId="166" fontId="1" fillId="0" borderId="0" xfId="0" applyNumberFormat="1" applyFont="1" applyAlignment="1">
      <alignment horizontal="left" vertical="center"/>
    </xf>
    <xf numFmtId="166" fontId="1" fillId="0" borderId="1" xfId="0" applyNumberFormat="1" applyFont="1" applyBorder="1" applyAlignment="1">
      <alignment horizontal="left" vertical="center"/>
    </xf>
    <xf numFmtId="166" fontId="1" fillId="0" borderId="0" xfId="0" applyNumberFormat="1" applyFont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6" fontId="2" fillId="2" borderId="0" xfId="0" applyNumberFormat="1" applyFont="1" applyFill="1" applyAlignment="1">
      <alignment vertical="center"/>
    </xf>
    <xf numFmtId="166" fontId="2" fillId="0" borderId="0" xfId="0" applyNumberFormat="1" applyFont="1" applyAlignment="1">
      <alignment vertical="center"/>
    </xf>
    <xf numFmtId="37" fontId="2" fillId="0" borderId="0" xfId="0" applyNumberFormat="1" applyFont="1" applyAlignment="1">
      <alignment horizontal="center" vertical="center"/>
    </xf>
    <xf numFmtId="166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166" fontId="2" fillId="2" borderId="1" xfId="0" applyNumberFormat="1" applyFont="1" applyFill="1" applyBorder="1" applyAlignment="1">
      <alignment vertical="center"/>
    </xf>
    <xf numFmtId="166" fontId="2" fillId="0" borderId="2" xfId="0" applyNumberFormat="1" applyFont="1" applyBorder="1" applyAlignment="1">
      <alignment vertical="center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0" xfId="0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7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justify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vertical="center"/>
    </xf>
    <xf numFmtId="0" fontId="2" fillId="0" borderId="0" xfId="0" quotePrefix="1" applyFont="1" applyAlignment="1">
      <alignment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justify" vertical="center" wrapText="1"/>
    </xf>
    <xf numFmtId="164" fontId="2" fillId="0" borderId="0" xfId="0" applyNumberFormat="1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/>
    <xf numFmtId="166" fontId="1" fillId="0" borderId="0" xfId="0" quotePrefix="1" applyNumberFormat="1" applyFont="1" applyAlignment="1">
      <alignment horizontal="right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1" fillId="2" borderId="0" xfId="0" applyNumberFormat="1" applyFont="1" applyFill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Alignment="1">
      <alignment horizontal="right" vertical="center" wrapText="1"/>
    </xf>
    <xf numFmtId="166" fontId="2" fillId="0" borderId="2" xfId="0" applyNumberFormat="1" applyFont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/>
    </xf>
    <xf numFmtId="166" fontId="2" fillId="2" borderId="1" xfId="0" applyNumberFormat="1" applyFont="1" applyFill="1" applyBorder="1" applyAlignment="1">
      <alignment horizontal="right" vertical="center"/>
    </xf>
    <xf numFmtId="166" fontId="2" fillId="2" borderId="0" xfId="0" applyNumberFormat="1" applyFont="1" applyFill="1" applyAlignment="1">
      <alignment horizontal="right"/>
    </xf>
    <xf numFmtId="166" fontId="2" fillId="0" borderId="1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166" fontId="2" fillId="2" borderId="2" xfId="0" applyNumberFormat="1" applyFont="1" applyFill="1" applyBorder="1" applyAlignment="1">
      <alignment horizontal="right"/>
    </xf>
    <xf numFmtId="166" fontId="1" fillId="0" borderId="0" xfId="0" applyNumberFormat="1" applyFont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 wrapText="1"/>
    </xf>
    <xf numFmtId="166" fontId="1" fillId="0" borderId="0" xfId="0" quotePrefix="1" applyNumberFormat="1" applyFont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/>
    </xf>
    <xf numFmtId="166" fontId="2" fillId="0" borderId="1" xfId="0" applyNumberFormat="1" applyFont="1" applyBorder="1" applyAlignment="1">
      <alignment horizontal="center" vertical="center"/>
    </xf>
    <xf numFmtId="3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2" fillId="2" borderId="0" xfId="0" applyNumberFormat="1" applyFont="1" applyFill="1" applyAlignment="1">
      <alignment horizontal="right" vertical="center" wrapText="1"/>
    </xf>
    <xf numFmtId="168" fontId="2" fillId="0" borderId="0" xfId="0" applyNumberFormat="1" applyFont="1"/>
    <xf numFmtId="168" fontId="2" fillId="0" borderId="0" xfId="0" applyNumberFormat="1" applyFont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168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16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top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37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166" fontId="3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167" fontId="3" fillId="0" borderId="0" xfId="0" applyNumberFormat="1" applyFont="1" applyAlignment="1" applyProtection="1">
      <alignment horizontal="left" vertical="center" indent="1"/>
      <protection locked="0"/>
    </xf>
    <xf numFmtId="0" fontId="3" fillId="0" borderId="0" xfId="0" applyFont="1" applyAlignment="1">
      <alignment horizontal="center" vertical="center"/>
    </xf>
    <xf numFmtId="166" fontId="3" fillId="0" borderId="1" xfId="0" applyNumberFormat="1" applyFont="1" applyBorder="1" applyAlignment="1" applyProtection="1">
      <alignment horizontal="right" vertical="center"/>
      <protection locked="0"/>
    </xf>
    <xf numFmtId="166" fontId="3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Alignment="1" applyProtection="1">
      <alignment horizontal="right" vertical="center"/>
      <protection locked="0"/>
    </xf>
    <xf numFmtId="166" fontId="3" fillId="0" borderId="2" xfId="0" applyNumberFormat="1" applyFont="1" applyBorder="1" applyAlignment="1">
      <alignment horizontal="right" vertical="center"/>
    </xf>
    <xf numFmtId="166" fontId="3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 applyProtection="1">
      <alignment horizontal="right" vertical="center"/>
      <protection locked="0"/>
    </xf>
    <xf numFmtId="166" fontId="3" fillId="2" borderId="1" xfId="0" applyNumberFormat="1" applyFont="1" applyFill="1" applyBorder="1" applyAlignment="1" applyProtection="1">
      <alignment horizontal="right" vertical="center"/>
      <protection locked="0"/>
    </xf>
    <xf numFmtId="166" fontId="3" fillId="2" borderId="1" xfId="0" applyNumberFormat="1" applyFont="1" applyFill="1" applyBorder="1" applyAlignment="1">
      <alignment horizontal="right" vertical="center"/>
    </xf>
    <xf numFmtId="166" fontId="3" fillId="2" borderId="2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/>
    </xf>
    <xf numFmtId="168" fontId="2" fillId="2" borderId="0" xfId="0" applyNumberFormat="1" applyFont="1" applyFill="1" applyAlignment="1">
      <alignment horizontal="right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FAFAFA"/>
      <color rgb="FF9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3"/>
  <sheetViews>
    <sheetView tabSelected="1" zoomScaleNormal="100" zoomScaleSheetLayoutView="110" zoomScalePageLayoutView="90" workbookViewId="0">
      <selection activeCell="K5" sqref="K5"/>
    </sheetView>
  </sheetViews>
  <sheetFormatPr defaultColWidth="9.33203125" defaultRowHeight="21.75" customHeight="1" x14ac:dyDescent="0.3"/>
  <cols>
    <col min="1" max="2" width="1.6640625" style="36" customWidth="1"/>
    <col min="3" max="3" width="40.6640625" style="36" customWidth="1"/>
    <col min="4" max="4" width="8.33203125" style="29" customWidth="1"/>
    <col min="5" max="5" width="1.33203125" style="36" customWidth="1"/>
    <col min="6" max="6" width="15.6640625" style="30" customWidth="1"/>
    <col min="7" max="7" width="1.33203125" style="36" customWidth="1"/>
    <col min="8" max="8" width="15.6640625" style="30" customWidth="1"/>
    <col min="9" max="16384" width="9.33203125" style="36"/>
  </cols>
  <sheetData>
    <row r="1" spans="1:8" ht="21.75" customHeight="1" x14ac:dyDescent="0.3">
      <c r="A1" s="18" t="s">
        <v>36</v>
      </c>
      <c r="B1" s="18"/>
      <c r="C1" s="18"/>
    </row>
    <row r="2" spans="1:8" ht="21.75" customHeight="1" x14ac:dyDescent="0.3">
      <c r="A2" s="18" t="s">
        <v>86</v>
      </c>
      <c r="B2" s="18"/>
      <c r="C2" s="18"/>
    </row>
    <row r="3" spans="1:8" ht="21.75" customHeight="1" x14ac:dyDescent="0.3">
      <c r="A3" s="42" t="s">
        <v>140</v>
      </c>
      <c r="B3" s="42"/>
      <c r="C3" s="42"/>
      <c r="D3" s="85"/>
      <c r="E3" s="31"/>
      <c r="F3" s="33"/>
      <c r="G3" s="31"/>
      <c r="H3" s="33"/>
    </row>
    <row r="4" spans="1:8" ht="21.75" customHeight="1" x14ac:dyDescent="0.3">
      <c r="A4" s="18"/>
      <c r="B4" s="18"/>
      <c r="C4" s="18"/>
    </row>
    <row r="5" spans="1:8" ht="21.75" customHeight="1" x14ac:dyDescent="0.3">
      <c r="A5" s="18"/>
      <c r="B5" s="18"/>
      <c r="C5" s="18"/>
      <c r="H5" s="121" t="s">
        <v>138</v>
      </c>
    </row>
    <row r="6" spans="1:8" ht="21.75" customHeight="1" x14ac:dyDescent="0.3">
      <c r="A6" s="18"/>
      <c r="B6" s="18"/>
      <c r="C6" s="18"/>
      <c r="F6" s="1" t="s">
        <v>23</v>
      </c>
      <c r="H6" s="1" t="s">
        <v>32</v>
      </c>
    </row>
    <row r="7" spans="1:8" ht="21.75" customHeight="1" x14ac:dyDescent="0.3">
      <c r="A7" s="18"/>
      <c r="B7" s="18"/>
      <c r="C7" s="18"/>
      <c r="F7" s="1" t="s">
        <v>141</v>
      </c>
      <c r="H7" s="1" t="s">
        <v>24</v>
      </c>
    </row>
    <row r="8" spans="1:8" ht="21.75" customHeight="1" x14ac:dyDescent="0.3">
      <c r="A8" s="43"/>
      <c r="B8" s="43"/>
      <c r="C8" s="43"/>
      <c r="D8" s="2"/>
      <c r="E8" s="2"/>
      <c r="F8" s="1" t="s">
        <v>35</v>
      </c>
      <c r="G8" s="2"/>
      <c r="H8" s="1" t="s">
        <v>34</v>
      </c>
    </row>
    <row r="9" spans="1:8" ht="21.75" customHeight="1" x14ac:dyDescent="0.3">
      <c r="A9" s="43"/>
      <c r="B9" s="43"/>
      <c r="C9" s="43"/>
      <c r="D9" s="3" t="s">
        <v>7</v>
      </c>
      <c r="E9" s="2"/>
      <c r="F9" s="44" t="s">
        <v>6</v>
      </c>
      <c r="G9" s="2"/>
      <c r="H9" s="44" t="s">
        <v>6</v>
      </c>
    </row>
    <row r="10" spans="1:8" ht="21.75" customHeight="1" x14ac:dyDescent="0.3">
      <c r="A10" s="43"/>
      <c r="B10" s="43"/>
      <c r="C10" s="43"/>
      <c r="D10" s="2"/>
      <c r="E10" s="2"/>
      <c r="F10" s="5"/>
      <c r="G10" s="2"/>
      <c r="H10" s="45"/>
    </row>
    <row r="11" spans="1:8" ht="21.75" customHeight="1" x14ac:dyDescent="0.55000000000000004">
      <c r="A11" s="46" t="s">
        <v>12</v>
      </c>
      <c r="B11" s="46"/>
      <c r="C11" s="46"/>
      <c r="D11" s="2"/>
      <c r="E11" s="2"/>
      <c r="F11" s="4"/>
      <c r="G11" s="2"/>
      <c r="H11" s="45"/>
    </row>
    <row r="12" spans="1:8" ht="6" customHeight="1" x14ac:dyDescent="0.3">
      <c r="A12" s="43"/>
      <c r="B12" s="43"/>
      <c r="C12" s="43"/>
      <c r="D12" s="2"/>
      <c r="E12" s="2"/>
      <c r="F12" s="5"/>
      <c r="G12" s="2"/>
      <c r="H12" s="45"/>
    </row>
    <row r="13" spans="1:8" ht="21.75" customHeight="1" x14ac:dyDescent="0.55000000000000004">
      <c r="A13" s="46" t="s">
        <v>11</v>
      </c>
      <c r="B13" s="46"/>
      <c r="C13" s="46"/>
      <c r="D13" s="2"/>
      <c r="E13" s="2"/>
      <c r="F13" s="5"/>
      <c r="G13" s="2"/>
      <c r="H13" s="45"/>
    </row>
    <row r="14" spans="1:8" ht="6" customHeight="1" x14ac:dyDescent="0.3">
      <c r="A14" s="43"/>
      <c r="B14" s="43"/>
      <c r="C14" s="43"/>
      <c r="D14" s="2"/>
      <c r="E14" s="2"/>
      <c r="F14" s="19"/>
      <c r="G14" s="2"/>
      <c r="H14" s="45"/>
    </row>
    <row r="15" spans="1:8" ht="21.75" customHeight="1" x14ac:dyDescent="0.55000000000000004">
      <c r="A15" s="47" t="s">
        <v>10</v>
      </c>
      <c r="B15" s="47"/>
      <c r="C15" s="46"/>
      <c r="D15" s="48">
        <v>7</v>
      </c>
      <c r="E15" s="48"/>
      <c r="F15" s="70">
        <v>144277801</v>
      </c>
      <c r="G15" s="48"/>
      <c r="H15" s="49">
        <v>108006648</v>
      </c>
    </row>
    <row r="16" spans="1:8" ht="21.75" customHeight="1" x14ac:dyDescent="0.55000000000000004">
      <c r="A16" s="47" t="s">
        <v>136</v>
      </c>
      <c r="B16" s="47"/>
      <c r="C16" s="46"/>
      <c r="D16" s="48"/>
      <c r="E16" s="48"/>
      <c r="F16" s="70">
        <v>20241326</v>
      </c>
      <c r="G16" s="48"/>
      <c r="H16" s="49" t="s">
        <v>151</v>
      </c>
    </row>
    <row r="17" spans="1:8" ht="21.75" customHeight="1" x14ac:dyDescent="0.55000000000000004">
      <c r="A17" s="47" t="s">
        <v>37</v>
      </c>
      <c r="B17" s="47"/>
      <c r="C17" s="46"/>
      <c r="D17" s="48">
        <v>8</v>
      </c>
      <c r="E17" s="48"/>
      <c r="F17" s="70">
        <v>176511916</v>
      </c>
      <c r="G17" s="48"/>
      <c r="H17" s="49">
        <v>273547132</v>
      </c>
    </row>
    <row r="18" spans="1:8" ht="21.75" customHeight="1" x14ac:dyDescent="0.55000000000000004">
      <c r="A18" s="47" t="s">
        <v>38</v>
      </c>
      <c r="B18" s="47"/>
      <c r="C18" s="46"/>
      <c r="D18" s="48">
        <v>9</v>
      </c>
      <c r="E18" s="48"/>
      <c r="F18" s="70">
        <v>41086100</v>
      </c>
      <c r="G18" s="48"/>
      <c r="H18" s="49">
        <v>38094447</v>
      </c>
    </row>
    <row r="19" spans="1:8" ht="21.75" customHeight="1" x14ac:dyDescent="0.55000000000000004">
      <c r="A19" s="47" t="s">
        <v>39</v>
      </c>
      <c r="B19" s="47"/>
      <c r="C19" s="46"/>
      <c r="D19" s="48">
        <v>6</v>
      </c>
      <c r="E19" s="48"/>
      <c r="F19" s="70">
        <v>461835</v>
      </c>
      <c r="G19" s="48"/>
      <c r="H19" s="49">
        <v>559350</v>
      </c>
    </row>
    <row r="20" spans="1:8" ht="21.75" customHeight="1" x14ac:dyDescent="0.55000000000000004">
      <c r="A20" s="47" t="s">
        <v>25</v>
      </c>
      <c r="B20" s="47"/>
      <c r="C20" s="46"/>
      <c r="D20" s="48"/>
      <c r="E20" s="48"/>
      <c r="F20" s="24">
        <v>1666830</v>
      </c>
      <c r="G20" s="48"/>
      <c r="H20" s="50">
        <v>462368</v>
      </c>
    </row>
    <row r="21" spans="1:8" ht="6" customHeight="1" x14ac:dyDescent="0.3">
      <c r="A21" s="51"/>
      <c r="B21" s="51"/>
      <c r="C21" s="51"/>
      <c r="D21" s="48"/>
      <c r="E21" s="48"/>
      <c r="F21" s="5"/>
      <c r="G21" s="48"/>
      <c r="H21" s="45"/>
    </row>
    <row r="22" spans="1:8" ht="21.75" customHeight="1" x14ac:dyDescent="0.55000000000000004">
      <c r="A22" s="46" t="s">
        <v>9</v>
      </c>
      <c r="C22" s="46"/>
      <c r="D22" s="48"/>
      <c r="E22" s="48"/>
      <c r="F22" s="24">
        <f>SUM(F15:F21)</f>
        <v>384245808</v>
      </c>
      <c r="G22" s="48"/>
      <c r="H22" s="52">
        <f>SUM(H15:H21)</f>
        <v>420669945</v>
      </c>
    </row>
    <row r="23" spans="1:8" ht="21.75" customHeight="1" x14ac:dyDescent="0.55000000000000004">
      <c r="A23" s="46"/>
      <c r="C23" s="46"/>
      <c r="D23" s="48"/>
      <c r="E23" s="48"/>
      <c r="F23" s="4"/>
      <c r="G23" s="48"/>
      <c r="H23" s="45"/>
    </row>
    <row r="24" spans="1:8" ht="21.75" customHeight="1" x14ac:dyDescent="0.55000000000000004">
      <c r="A24" s="46" t="s">
        <v>26</v>
      </c>
      <c r="C24" s="46"/>
      <c r="D24" s="48"/>
      <c r="E24" s="48"/>
      <c r="F24" s="5"/>
      <c r="G24" s="48"/>
      <c r="H24" s="45"/>
    </row>
    <row r="25" spans="1:8" ht="6" customHeight="1" x14ac:dyDescent="0.55000000000000004">
      <c r="A25" s="46"/>
      <c r="C25" s="46"/>
      <c r="D25" s="48"/>
      <c r="E25" s="48"/>
      <c r="F25" s="5"/>
      <c r="G25" s="48"/>
      <c r="H25" s="45"/>
    </row>
    <row r="26" spans="1:8" ht="21.75" customHeight="1" x14ac:dyDescent="0.55000000000000004">
      <c r="A26" s="47" t="s">
        <v>136</v>
      </c>
      <c r="B26" s="47"/>
      <c r="C26" s="46"/>
      <c r="D26" s="48">
        <v>3</v>
      </c>
      <c r="E26" s="48"/>
      <c r="F26" s="70" t="s">
        <v>152</v>
      </c>
      <c r="G26" s="48"/>
      <c r="H26" s="49">
        <v>20032561</v>
      </c>
    </row>
    <row r="27" spans="1:8" ht="21.75" customHeight="1" x14ac:dyDescent="0.55000000000000004">
      <c r="A27" s="47" t="s">
        <v>40</v>
      </c>
      <c r="C27" s="46"/>
      <c r="D27" s="48">
        <v>10</v>
      </c>
      <c r="E27" s="48"/>
      <c r="F27" s="19">
        <v>6112000</v>
      </c>
      <c r="G27" s="48"/>
      <c r="H27" s="45">
        <v>1000000</v>
      </c>
    </row>
    <row r="28" spans="1:8" ht="21.75" customHeight="1" x14ac:dyDescent="0.55000000000000004">
      <c r="A28" s="47" t="s">
        <v>41</v>
      </c>
      <c r="C28" s="46"/>
      <c r="D28" s="29">
        <v>11</v>
      </c>
      <c r="E28" s="48"/>
      <c r="F28" s="19">
        <v>38514641</v>
      </c>
      <c r="G28" s="48"/>
      <c r="H28" s="45">
        <v>37693088</v>
      </c>
    </row>
    <row r="29" spans="1:8" ht="21.75" customHeight="1" x14ac:dyDescent="0.55000000000000004">
      <c r="A29" s="47" t="s">
        <v>42</v>
      </c>
      <c r="C29" s="46"/>
      <c r="D29" s="48">
        <v>12</v>
      </c>
      <c r="E29" s="48"/>
      <c r="F29" s="19">
        <v>11958124</v>
      </c>
      <c r="G29" s="48"/>
      <c r="H29" s="45">
        <v>11166480</v>
      </c>
    </row>
    <row r="30" spans="1:8" ht="21.75" customHeight="1" x14ac:dyDescent="0.55000000000000004">
      <c r="A30" s="47" t="s">
        <v>43</v>
      </c>
      <c r="C30" s="46"/>
      <c r="D30" s="48">
        <v>13</v>
      </c>
      <c r="E30" s="48"/>
      <c r="F30" s="19">
        <v>3479687</v>
      </c>
      <c r="G30" s="48"/>
      <c r="H30" s="45">
        <v>3739276</v>
      </c>
    </row>
    <row r="31" spans="1:8" ht="21.75" customHeight="1" x14ac:dyDescent="0.55000000000000004">
      <c r="A31" s="47" t="s">
        <v>27</v>
      </c>
      <c r="C31" s="46"/>
      <c r="D31" s="48"/>
      <c r="E31" s="48"/>
      <c r="F31" s="19">
        <v>2303724</v>
      </c>
      <c r="G31" s="48"/>
      <c r="H31" s="45">
        <v>2546079</v>
      </c>
    </row>
    <row r="32" spans="1:8" ht="21.75" customHeight="1" x14ac:dyDescent="0.55000000000000004">
      <c r="A32" s="47" t="s">
        <v>44</v>
      </c>
      <c r="C32" s="46"/>
      <c r="D32" s="48"/>
      <c r="E32" s="48"/>
      <c r="F32" s="24">
        <v>4133810</v>
      </c>
      <c r="G32" s="48"/>
      <c r="H32" s="52">
        <v>4329282</v>
      </c>
    </row>
    <row r="33" spans="1:8" ht="6" customHeight="1" x14ac:dyDescent="0.55000000000000004">
      <c r="A33" s="46"/>
      <c r="C33" s="46"/>
      <c r="D33" s="48"/>
      <c r="E33" s="48"/>
      <c r="F33" s="70"/>
      <c r="G33" s="48"/>
      <c r="H33" s="45"/>
    </row>
    <row r="34" spans="1:8" ht="21.75" customHeight="1" x14ac:dyDescent="0.55000000000000004">
      <c r="A34" s="46" t="s">
        <v>28</v>
      </c>
      <c r="C34" s="46"/>
      <c r="D34" s="48"/>
      <c r="E34" s="48"/>
      <c r="F34" s="56">
        <f>SUM(F26:F33)</f>
        <v>66501986</v>
      </c>
      <c r="G34" s="48"/>
      <c r="H34" s="52">
        <f>SUM(H26:H33)</f>
        <v>80506766</v>
      </c>
    </row>
    <row r="35" spans="1:8" ht="6" customHeight="1" x14ac:dyDescent="0.55000000000000004">
      <c r="A35" s="46"/>
      <c r="C35" s="46"/>
      <c r="D35" s="48"/>
      <c r="E35" s="48"/>
      <c r="F35" s="26"/>
      <c r="G35" s="48"/>
      <c r="H35" s="45"/>
    </row>
    <row r="36" spans="1:8" ht="21.75" customHeight="1" thickBot="1" x14ac:dyDescent="0.6">
      <c r="A36" s="46" t="s">
        <v>8</v>
      </c>
      <c r="C36" s="46"/>
      <c r="D36" s="48"/>
      <c r="E36" s="48"/>
      <c r="F36" s="27">
        <f>SUM(F22,F34)</f>
        <v>450747794</v>
      </c>
      <c r="G36" s="48"/>
      <c r="H36" s="53">
        <f>SUM(H22,H34)</f>
        <v>501176711</v>
      </c>
    </row>
    <row r="37" spans="1:8" ht="21.75" customHeight="1" thickTop="1" x14ac:dyDescent="0.55000000000000004">
      <c r="A37" s="46"/>
      <c r="C37" s="46"/>
      <c r="D37" s="48"/>
      <c r="E37" s="48"/>
      <c r="F37" s="45"/>
      <c r="G37" s="48"/>
      <c r="H37" s="45"/>
    </row>
    <row r="38" spans="1:8" ht="17.25" customHeight="1" x14ac:dyDescent="0.55000000000000004">
      <c r="A38" s="46"/>
      <c r="C38" s="46"/>
      <c r="D38" s="48"/>
      <c r="E38" s="48"/>
      <c r="F38" s="45"/>
      <c r="G38" s="48"/>
      <c r="H38" s="45"/>
    </row>
    <row r="39" spans="1:8" ht="17.25" customHeight="1" x14ac:dyDescent="0.55000000000000004">
      <c r="A39" s="46"/>
      <c r="C39" s="46"/>
      <c r="D39" s="48"/>
      <c r="E39" s="48"/>
      <c r="F39" s="45"/>
      <c r="G39" s="48"/>
      <c r="H39" s="45"/>
    </row>
    <row r="40" spans="1:8" ht="17.25" customHeight="1" x14ac:dyDescent="0.55000000000000004">
      <c r="A40" s="46"/>
      <c r="C40" s="46"/>
      <c r="D40" s="48"/>
      <c r="E40" s="48"/>
      <c r="F40" s="45"/>
      <c r="G40" s="48"/>
      <c r="H40" s="45"/>
    </row>
    <row r="41" spans="1:8" ht="9.75" customHeight="1" x14ac:dyDescent="0.55000000000000004">
      <c r="A41" s="46"/>
      <c r="C41" s="46"/>
      <c r="D41" s="48"/>
      <c r="E41" s="48"/>
      <c r="F41" s="45"/>
      <c r="G41" s="48"/>
      <c r="H41" s="45"/>
    </row>
    <row r="42" spans="1:8" ht="21.9" customHeight="1" x14ac:dyDescent="0.3">
      <c r="A42" s="31" t="s">
        <v>33</v>
      </c>
      <c r="B42" s="31"/>
      <c r="C42" s="31"/>
      <c r="D42" s="85"/>
      <c r="E42" s="31"/>
      <c r="F42" s="33"/>
      <c r="G42" s="31"/>
      <c r="H42" s="33"/>
    </row>
    <row r="43" spans="1:8" ht="21.75" customHeight="1" x14ac:dyDescent="0.3">
      <c r="A43" s="18" t="str">
        <f>+A1</f>
        <v>บริษัท อิทธิฤทธิ์ ไนซ์ คอร์ปอเรชั่น จำกัด (มหาชน)</v>
      </c>
      <c r="B43" s="18"/>
      <c r="C43" s="18"/>
    </row>
    <row r="44" spans="1:8" ht="21.75" customHeight="1" x14ac:dyDescent="0.3">
      <c r="A44" s="18" t="s">
        <v>86</v>
      </c>
      <c r="B44" s="18"/>
      <c r="C44" s="18"/>
    </row>
    <row r="45" spans="1:8" ht="21.75" customHeight="1" x14ac:dyDescent="0.3">
      <c r="A45" s="42" t="str">
        <f>A3</f>
        <v>ณ วันที่ 30 กันยายน พ.ศ. 2567</v>
      </c>
      <c r="B45" s="42"/>
      <c r="C45" s="42"/>
      <c r="D45" s="85"/>
      <c r="E45" s="31"/>
      <c r="F45" s="33"/>
      <c r="G45" s="31"/>
      <c r="H45" s="33"/>
    </row>
    <row r="46" spans="1:8" ht="21.75" customHeight="1" x14ac:dyDescent="0.3">
      <c r="A46" s="18"/>
      <c r="B46" s="18"/>
      <c r="C46" s="18"/>
    </row>
    <row r="47" spans="1:8" ht="21.75" customHeight="1" x14ac:dyDescent="0.3">
      <c r="A47" s="18"/>
      <c r="B47" s="18"/>
      <c r="C47" s="18"/>
      <c r="H47" s="121" t="str">
        <f>H5</f>
        <v>ปรับปรุงใหม่</v>
      </c>
    </row>
    <row r="48" spans="1:8" ht="21.75" customHeight="1" x14ac:dyDescent="0.3">
      <c r="A48" s="18"/>
      <c r="B48" s="18"/>
      <c r="C48" s="18"/>
      <c r="F48" s="1" t="s">
        <v>23</v>
      </c>
      <c r="H48" s="1" t="s">
        <v>32</v>
      </c>
    </row>
    <row r="49" spans="1:8" ht="21.75" customHeight="1" x14ac:dyDescent="0.3">
      <c r="A49" s="18"/>
      <c r="B49" s="18"/>
      <c r="C49" s="18"/>
      <c r="F49" s="1" t="s">
        <v>141</v>
      </c>
      <c r="H49" s="1" t="s">
        <v>24</v>
      </c>
    </row>
    <row r="50" spans="1:8" ht="21.75" customHeight="1" x14ac:dyDescent="0.3">
      <c r="A50" s="43"/>
      <c r="B50" s="43"/>
      <c r="C50" s="43"/>
      <c r="D50" s="2"/>
      <c r="E50" s="2"/>
      <c r="F50" s="1" t="s">
        <v>35</v>
      </c>
      <c r="G50" s="2"/>
      <c r="H50" s="1" t="s">
        <v>34</v>
      </c>
    </row>
    <row r="51" spans="1:8" ht="21.75" customHeight="1" x14ac:dyDescent="0.3">
      <c r="A51" s="43"/>
      <c r="B51" s="43"/>
      <c r="C51" s="43"/>
      <c r="D51" s="3" t="s">
        <v>7</v>
      </c>
      <c r="E51" s="2"/>
      <c r="F51" s="44" t="s">
        <v>6</v>
      </c>
      <c r="G51" s="2"/>
      <c r="H51" s="44" t="s">
        <v>6</v>
      </c>
    </row>
    <row r="52" spans="1:8" ht="21.75" customHeight="1" x14ac:dyDescent="0.3">
      <c r="F52" s="5"/>
    </row>
    <row r="53" spans="1:8" ht="21.75" customHeight="1" x14ac:dyDescent="0.55000000000000004">
      <c r="A53" s="46" t="s">
        <v>16</v>
      </c>
      <c r="B53" s="46"/>
      <c r="C53" s="46"/>
      <c r="F53" s="5"/>
    </row>
    <row r="54" spans="1:8" ht="6" customHeight="1" x14ac:dyDescent="0.3">
      <c r="F54" s="5"/>
    </row>
    <row r="55" spans="1:8" ht="21.75" customHeight="1" x14ac:dyDescent="0.55000000000000004">
      <c r="A55" s="46" t="s">
        <v>5</v>
      </c>
      <c r="B55" s="46"/>
      <c r="C55" s="46"/>
      <c r="F55" s="5"/>
    </row>
    <row r="56" spans="1:8" ht="6" customHeight="1" x14ac:dyDescent="0.3">
      <c r="F56" s="5"/>
    </row>
    <row r="57" spans="1:8" ht="21.75" customHeight="1" x14ac:dyDescent="0.3">
      <c r="A57" s="36" t="s">
        <v>45</v>
      </c>
      <c r="D57" s="29">
        <v>14</v>
      </c>
      <c r="F57" s="70">
        <v>28246304</v>
      </c>
      <c r="H57" s="30">
        <v>105188198</v>
      </c>
    </row>
    <row r="58" spans="1:8" ht="21.75" customHeight="1" x14ac:dyDescent="0.3">
      <c r="A58" s="36" t="s">
        <v>46</v>
      </c>
      <c r="F58" s="70">
        <v>3236788</v>
      </c>
      <c r="H58" s="30">
        <v>955766</v>
      </c>
    </row>
    <row r="59" spans="1:8" ht="21.75" customHeight="1" x14ac:dyDescent="0.3">
      <c r="A59" s="36" t="s">
        <v>146</v>
      </c>
      <c r="D59" s="29">
        <v>15</v>
      </c>
      <c r="F59" s="70">
        <v>2834464</v>
      </c>
      <c r="H59" s="30">
        <v>0</v>
      </c>
    </row>
    <row r="60" spans="1:8" ht="21.75" customHeight="1" x14ac:dyDescent="0.3">
      <c r="A60" s="36" t="s">
        <v>47</v>
      </c>
      <c r="F60" s="70">
        <v>3533534</v>
      </c>
      <c r="H60" s="30">
        <v>2291046</v>
      </c>
    </row>
    <row r="61" spans="1:8" ht="21.75" customHeight="1" x14ac:dyDescent="0.3">
      <c r="A61" s="36" t="s">
        <v>48</v>
      </c>
      <c r="F61" s="70">
        <v>222760</v>
      </c>
      <c r="H61" s="30">
        <v>4841855</v>
      </c>
    </row>
    <row r="62" spans="1:8" ht="21.75" customHeight="1" x14ac:dyDescent="0.3">
      <c r="A62" s="36" t="s">
        <v>49</v>
      </c>
      <c r="D62" s="29">
        <v>6</v>
      </c>
      <c r="F62" s="70">
        <v>285471</v>
      </c>
      <c r="H62" s="30">
        <v>486411</v>
      </c>
    </row>
    <row r="63" spans="1:8" ht="21.75" customHeight="1" x14ac:dyDescent="0.3">
      <c r="A63" s="36" t="s">
        <v>29</v>
      </c>
      <c r="F63" s="71">
        <v>403107</v>
      </c>
      <c r="H63" s="33">
        <v>303741</v>
      </c>
    </row>
    <row r="64" spans="1:8" ht="6" customHeight="1" x14ac:dyDescent="0.3">
      <c r="F64" s="70"/>
    </row>
    <row r="65" spans="1:8" ht="21.75" customHeight="1" x14ac:dyDescent="0.3">
      <c r="A65" s="18" t="s">
        <v>4</v>
      </c>
      <c r="F65" s="71">
        <f>SUM(F57:F64)</f>
        <v>38762428</v>
      </c>
      <c r="H65" s="33">
        <f>SUM(H57:H64)</f>
        <v>114067017</v>
      </c>
    </row>
    <row r="66" spans="1:8" ht="21.75" customHeight="1" x14ac:dyDescent="0.3">
      <c r="F66" s="19"/>
    </row>
    <row r="67" spans="1:8" ht="21.75" customHeight="1" x14ac:dyDescent="0.55000000000000004">
      <c r="A67" s="46" t="s">
        <v>50</v>
      </c>
      <c r="F67" s="19"/>
    </row>
    <row r="68" spans="1:8" ht="6" customHeight="1" x14ac:dyDescent="0.55000000000000004">
      <c r="A68" s="46"/>
      <c r="F68" s="19"/>
    </row>
    <row r="69" spans="1:8" ht="21.75" customHeight="1" x14ac:dyDescent="0.3">
      <c r="A69" s="36" t="s">
        <v>147</v>
      </c>
      <c r="D69" s="29">
        <v>15</v>
      </c>
      <c r="F69" s="19">
        <v>7060622</v>
      </c>
      <c r="H69" s="30">
        <v>0</v>
      </c>
    </row>
    <row r="70" spans="1:8" ht="21.75" customHeight="1" x14ac:dyDescent="0.3">
      <c r="A70" s="36" t="s">
        <v>51</v>
      </c>
      <c r="F70" s="19">
        <v>33838037</v>
      </c>
      <c r="H70" s="30">
        <v>35504856</v>
      </c>
    </row>
    <row r="71" spans="1:8" ht="21.75" customHeight="1" x14ac:dyDescent="0.3">
      <c r="A71" s="36" t="s">
        <v>52</v>
      </c>
      <c r="D71" s="29">
        <v>16</v>
      </c>
      <c r="F71" s="19">
        <v>770754</v>
      </c>
      <c r="H71" s="30">
        <v>593790</v>
      </c>
    </row>
    <row r="72" spans="1:8" ht="21.75" customHeight="1" x14ac:dyDescent="0.3">
      <c r="A72" s="36" t="s">
        <v>122</v>
      </c>
      <c r="F72" s="24">
        <v>5285536</v>
      </c>
      <c r="H72" s="33">
        <v>4774478</v>
      </c>
    </row>
    <row r="73" spans="1:8" ht="6" customHeight="1" x14ac:dyDescent="0.3">
      <c r="F73" s="19"/>
    </row>
    <row r="74" spans="1:8" ht="21.75" customHeight="1" x14ac:dyDescent="0.3">
      <c r="A74" s="18" t="s">
        <v>53</v>
      </c>
      <c r="F74" s="28">
        <f>SUM(F69:F72)</f>
        <v>46954949</v>
      </c>
      <c r="H74" s="33">
        <f>SUM(H69:H72)</f>
        <v>40873124</v>
      </c>
    </row>
    <row r="75" spans="1:8" ht="6" customHeight="1" x14ac:dyDescent="0.3">
      <c r="F75" s="5"/>
    </row>
    <row r="76" spans="1:8" ht="21.75" customHeight="1" x14ac:dyDescent="0.55000000000000004">
      <c r="A76" s="46" t="s">
        <v>3</v>
      </c>
      <c r="B76" s="46"/>
      <c r="F76" s="28">
        <f>SUM(F65,F74)</f>
        <v>85717377</v>
      </c>
      <c r="H76" s="33">
        <f>SUM(H65,H74)</f>
        <v>154940141</v>
      </c>
    </row>
    <row r="77" spans="1:8" ht="21.75" customHeight="1" x14ac:dyDescent="0.3">
      <c r="F77" s="20"/>
    </row>
    <row r="78" spans="1:8" ht="21.75" customHeight="1" x14ac:dyDescent="0.3">
      <c r="F78" s="20"/>
    </row>
    <row r="79" spans="1:8" ht="21.75" customHeight="1" x14ac:dyDescent="0.3">
      <c r="F79" s="20"/>
    </row>
    <row r="80" spans="1:8" ht="21.75" customHeight="1" x14ac:dyDescent="0.3">
      <c r="F80" s="20"/>
    </row>
    <row r="81" spans="1:8" ht="21.75" customHeight="1" x14ac:dyDescent="0.3">
      <c r="F81" s="20"/>
    </row>
    <row r="82" spans="1:8" ht="17.25" customHeight="1" x14ac:dyDescent="0.3">
      <c r="F82" s="20"/>
    </row>
    <row r="83" spans="1:8" ht="21.9" customHeight="1" x14ac:dyDescent="0.3">
      <c r="A83" s="31" t="str">
        <f>+A42</f>
        <v>หมายเหตุประกอบข้อมูลทางการเงินเป็นส่วนหนึ่งของข้อมูลทางการเงินระหว่างกาลนี้</v>
      </c>
      <c r="B83" s="31"/>
      <c r="C83" s="31"/>
      <c r="D83" s="85"/>
      <c r="E83" s="31"/>
      <c r="F83" s="32"/>
      <c r="G83" s="31"/>
      <c r="H83" s="33"/>
    </row>
    <row r="84" spans="1:8" ht="21.75" customHeight="1" x14ac:dyDescent="0.3">
      <c r="A84" s="18" t="str">
        <f>+A1</f>
        <v>บริษัท อิทธิฤทธิ์ ไนซ์ คอร์ปอเรชั่น จำกัด (มหาชน)</v>
      </c>
      <c r="B84" s="18"/>
      <c r="C84" s="18"/>
    </row>
    <row r="85" spans="1:8" ht="21.75" customHeight="1" x14ac:dyDescent="0.3">
      <c r="A85" s="18" t="s">
        <v>86</v>
      </c>
      <c r="B85" s="18"/>
      <c r="C85" s="18"/>
    </row>
    <row r="86" spans="1:8" ht="21.75" customHeight="1" x14ac:dyDescent="0.3">
      <c r="A86" s="42" t="str">
        <f>A45</f>
        <v>ณ วันที่ 30 กันยายน พ.ศ. 2567</v>
      </c>
      <c r="B86" s="42"/>
      <c r="C86" s="42"/>
      <c r="D86" s="85"/>
      <c r="E86" s="31"/>
      <c r="F86" s="33"/>
      <c r="G86" s="31"/>
      <c r="H86" s="33"/>
    </row>
    <row r="87" spans="1:8" ht="21.75" customHeight="1" x14ac:dyDescent="0.3">
      <c r="A87" s="18"/>
      <c r="B87" s="18"/>
      <c r="C87" s="18"/>
    </row>
    <row r="88" spans="1:8" ht="21.75" customHeight="1" x14ac:dyDescent="0.3">
      <c r="A88" s="18"/>
      <c r="B88" s="18"/>
      <c r="C88" s="18"/>
      <c r="H88" s="121" t="str">
        <f>H5</f>
        <v>ปรับปรุงใหม่</v>
      </c>
    </row>
    <row r="89" spans="1:8" ht="21.75" customHeight="1" x14ac:dyDescent="0.3">
      <c r="A89" s="18"/>
      <c r="B89" s="18"/>
      <c r="C89" s="18"/>
      <c r="F89" s="1" t="s">
        <v>23</v>
      </c>
      <c r="H89" s="1" t="s">
        <v>32</v>
      </c>
    </row>
    <row r="90" spans="1:8" ht="21.75" customHeight="1" x14ac:dyDescent="0.3">
      <c r="A90" s="18"/>
      <c r="B90" s="18"/>
      <c r="C90" s="18"/>
      <c r="F90" s="1" t="s">
        <v>141</v>
      </c>
      <c r="H90" s="1" t="s">
        <v>24</v>
      </c>
    </row>
    <row r="91" spans="1:8" ht="21.75" customHeight="1" x14ac:dyDescent="0.3">
      <c r="A91" s="43"/>
      <c r="B91" s="43"/>
      <c r="C91" s="43"/>
      <c r="D91" s="2"/>
      <c r="E91" s="2"/>
      <c r="F91" s="1" t="s">
        <v>35</v>
      </c>
      <c r="G91" s="2"/>
      <c r="H91" s="1" t="s">
        <v>34</v>
      </c>
    </row>
    <row r="92" spans="1:8" ht="21.75" customHeight="1" x14ac:dyDescent="0.3">
      <c r="A92" s="43"/>
      <c r="B92" s="43"/>
      <c r="C92" s="43"/>
      <c r="D92" s="3" t="s">
        <v>7</v>
      </c>
      <c r="E92" s="2"/>
      <c r="F92" s="44" t="s">
        <v>6</v>
      </c>
      <c r="G92" s="2"/>
      <c r="H92" s="44" t="s">
        <v>6</v>
      </c>
    </row>
    <row r="93" spans="1:8" ht="21.75" customHeight="1" x14ac:dyDescent="0.3">
      <c r="F93" s="5"/>
    </row>
    <row r="94" spans="1:8" ht="21.75" customHeight="1" x14ac:dyDescent="0.55000000000000004">
      <c r="A94" s="46" t="s">
        <v>54</v>
      </c>
      <c r="B94" s="46"/>
      <c r="C94" s="46"/>
      <c r="F94" s="5"/>
    </row>
    <row r="95" spans="1:8" ht="6" customHeight="1" x14ac:dyDescent="0.3">
      <c r="F95" s="5"/>
    </row>
    <row r="96" spans="1:8" ht="21.75" customHeight="1" x14ac:dyDescent="0.55000000000000004">
      <c r="A96" s="46" t="s">
        <v>17</v>
      </c>
      <c r="B96" s="46"/>
      <c r="F96" s="19"/>
    </row>
    <row r="97" spans="1:8" ht="6" customHeight="1" x14ac:dyDescent="0.3">
      <c r="F97" s="5"/>
    </row>
    <row r="98" spans="1:8" ht="21.75" customHeight="1" x14ac:dyDescent="0.5">
      <c r="A98" s="47" t="s">
        <v>2</v>
      </c>
      <c r="B98" s="47"/>
      <c r="F98" s="70"/>
    </row>
    <row r="99" spans="1:8" ht="21.75" customHeight="1" x14ac:dyDescent="0.5">
      <c r="B99" s="47" t="s">
        <v>1</v>
      </c>
      <c r="F99" s="19"/>
    </row>
    <row r="100" spans="1:8" ht="21.75" customHeight="1" x14ac:dyDescent="0.5">
      <c r="B100" s="47"/>
      <c r="C100" s="36" t="s">
        <v>55</v>
      </c>
      <c r="F100" s="19"/>
    </row>
    <row r="101" spans="1:8" ht="21.75" customHeight="1" thickBot="1" x14ac:dyDescent="0.35">
      <c r="C101" s="36" t="s">
        <v>56</v>
      </c>
      <c r="D101" s="29">
        <v>17</v>
      </c>
      <c r="F101" s="6">
        <v>135000000</v>
      </c>
      <c r="H101" s="54">
        <v>135000000</v>
      </c>
    </row>
    <row r="102" spans="1:8" ht="8.1" customHeight="1" thickTop="1" x14ac:dyDescent="0.3">
      <c r="F102" s="19"/>
    </row>
    <row r="103" spans="1:8" ht="21.75" customHeight="1" x14ac:dyDescent="0.5">
      <c r="B103" s="47" t="s">
        <v>0</v>
      </c>
      <c r="F103" s="5"/>
    </row>
    <row r="104" spans="1:8" ht="21.75" customHeight="1" x14ac:dyDescent="0.3">
      <c r="C104" s="36" t="s">
        <v>55</v>
      </c>
      <c r="F104" s="70"/>
    </row>
    <row r="105" spans="1:8" ht="21.75" customHeight="1" x14ac:dyDescent="0.3">
      <c r="C105" s="36" t="s">
        <v>57</v>
      </c>
      <c r="D105" s="29">
        <v>17</v>
      </c>
      <c r="F105" s="19">
        <v>135000000</v>
      </c>
      <c r="H105" s="30">
        <v>135000000</v>
      </c>
    </row>
    <row r="106" spans="1:8" ht="21.75" customHeight="1" x14ac:dyDescent="0.3">
      <c r="A106" s="36" t="s">
        <v>58</v>
      </c>
      <c r="D106" s="29">
        <v>17</v>
      </c>
      <c r="F106" s="19">
        <v>165469737</v>
      </c>
      <c r="H106" s="30">
        <v>165469737</v>
      </c>
    </row>
    <row r="107" spans="1:8" ht="21.75" customHeight="1" x14ac:dyDescent="0.3">
      <c r="A107" s="36" t="s">
        <v>59</v>
      </c>
      <c r="F107" s="19">
        <v>987345</v>
      </c>
      <c r="H107" s="30">
        <v>987345</v>
      </c>
    </row>
    <row r="108" spans="1:8" ht="21.75" customHeight="1" x14ac:dyDescent="0.3">
      <c r="A108" s="36" t="s">
        <v>60</v>
      </c>
      <c r="F108" s="19"/>
    </row>
    <row r="109" spans="1:8" ht="21.75" customHeight="1" x14ac:dyDescent="0.3">
      <c r="B109" s="36" t="s">
        <v>121</v>
      </c>
      <c r="D109" s="29">
        <v>18</v>
      </c>
      <c r="F109" s="19">
        <v>8300000</v>
      </c>
      <c r="H109" s="30">
        <v>8300000</v>
      </c>
    </row>
    <row r="110" spans="1:8" ht="21.75" customHeight="1" x14ac:dyDescent="0.3">
      <c r="B110" s="36" t="s">
        <v>61</v>
      </c>
      <c r="F110" s="19">
        <v>56881011</v>
      </c>
      <c r="H110" s="30">
        <v>38087164</v>
      </c>
    </row>
    <row r="111" spans="1:8" ht="21.75" customHeight="1" x14ac:dyDescent="0.3">
      <c r="A111" s="36" t="s">
        <v>115</v>
      </c>
      <c r="B111" s="55"/>
      <c r="F111" s="71">
        <v>-1607676</v>
      </c>
      <c r="H111" s="33">
        <v>-1607676</v>
      </c>
    </row>
    <row r="112" spans="1:8" ht="6" customHeight="1" x14ac:dyDescent="0.3">
      <c r="F112" s="19"/>
    </row>
    <row r="113" spans="1:8" ht="21.75" customHeight="1" x14ac:dyDescent="0.3">
      <c r="A113" s="18" t="s">
        <v>18</v>
      </c>
      <c r="F113" s="24">
        <f>SUM(F104:F111)</f>
        <v>365030417</v>
      </c>
      <c r="H113" s="33">
        <f>SUM(H104:H111)</f>
        <v>346236570</v>
      </c>
    </row>
    <row r="114" spans="1:8" ht="6" customHeight="1" x14ac:dyDescent="0.3">
      <c r="F114" s="5"/>
    </row>
    <row r="115" spans="1:8" ht="21.75" customHeight="1" thickBot="1" x14ac:dyDescent="0.35">
      <c r="A115" s="18" t="s">
        <v>19</v>
      </c>
      <c r="B115" s="18"/>
      <c r="F115" s="7">
        <f>SUM(F113+F76)</f>
        <v>450747794</v>
      </c>
      <c r="H115" s="54">
        <f>SUM(H113+H76)</f>
        <v>501176711</v>
      </c>
    </row>
    <row r="116" spans="1:8" ht="21.75" customHeight="1" thickTop="1" x14ac:dyDescent="0.3">
      <c r="A116" s="18"/>
      <c r="B116" s="18"/>
      <c r="F116" s="74"/>
    </row>
    <row r="117" spans="1:8" ht="21.75" customHeight="1" x14ac:dyDescent="0.3">
      <c r="A117" s="18"/>
      <c r="B117" s="18"/>
      <c r="F117" s="74"/>
    </row>
    <row r="118" spans="1:8" ht="21.75" customHeight="1" x14ac:dyDescent="0.3">
      <c r="A118" s="18"/>
      <c r="B118" s="18"/>
      <c r="F118" s="74"/>
    </row>
    <row r="119" spans="1:8" ht="21.75" customHeight="1" x14ac:dyDescent="0.3">
      <c r="A119" s="18"/>
      <c r="B119" s="18"/>
      <c r="F119" s="74"/>
    </row>
    <row r="120" spans="1:8" ht="21.75" customHeight="1" x14ac:dyDescent="0.3">
      <c r="A120" s="18"/>
      <c r="B120" s="18"/>
      <c r="F120" s="74"/>
    </row>
    <row r="121" spans="1:8" ht="21.75" customHeight="1" x14ac:dyDescent="0.3">
      <c r="A121" s="18"/>
      <c r="B121" s="18"/>
      <c r="F121" s="74"/>
    </row>
    <row r="122" spans="1:8" ht="21.75" customHeight="1" x14ac:dyDescent="0.3">
      <c r="A122" s="18"/>
      <c r="B122" s="18"/>
      <c r="F122" s="74"/>
    </row>
    <row r="123" spans="1:8" ht="21.9" customHeight="1" x14ac:dyDescent="0.3">
      <c r="A123" s="31" t="str">
        <f>A42</f>
        <v>หมายเหตุประกอบข้อมูลทางการเงินเป็นส่วนหนึ่งของข้อมูลทางการเงินระหว่างกาลนี้</v>
      </c>
      <c r="B123" s="31"/>
      <c r="C123" s="31"/>
      <c r="D123" s="85"/>
      <c r="E123" s="31"/>
      <c r="F123" s="33"/>
      <c r="G123" s="31"/>
      <c r="H123" s="33"/>
    </row>
  </sheetData>
  <pageMargins left="0.8" right="0.75" top="0.5" bottom="0.6" header="0.49" footer="0.4"/>
  <pageSetup paperSize="9" firstPageNumber="2" fitToHeight="0" orientation="portrait" useFirstPageNumber="1" horizontalDpi="1200" verticalDpi="1200" r:id="rId1"/>
  <headerFooter>
    <oddFooter>&amp;R&amp;"Browallia New,Regular"&amp;14&amp;P</oddFooter>
  </headerFooter>
  <rowBreaks count="2" manualBreakCount="2">
    <brk id="42" max="7" man="1"/>
    <brk id="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3"/>
  <sheetViews>
    <sheetView topLeftCell="A32" zoomScale="90" zoomScaleNormal="90" zoomScaleSheetLayoutView="100" zoomScalePageLayoutView="90" workbookViewId="0">
      <selection activeCell="C15" sqref="C15"/>
    </sheetView>
  </sheetViews>
  <sheetFormatPr defaultColWidth="9.33203125" defaultRowHeight="21.75" customHeight="1" x14ac:dyDescent="0.3"/>
  <cols>
    <col min="1" max="2" width="1.6640625" style="36" customWidth="1"/>
    <col min="3" max="3" width="40.44140625" style="36" customWidth="1"/>
    <col min="4" max="4" width="8.6640625" style="80" customWidth="1"/>
    <col min="5" max="5" width="1.5546875" style="30" customWidth="1"/>
    <col min="6" max="6" width="15.6640625" style="74" customWidth="1"/>
    <col min="7" max="7" width="0.88671875" style="30" customWidth="1"/>
    <col min="8" max="8" width="15.6640625" style="74" customWidth="1"/>
    <col min="9" max="16384" width="9.33203125" style="36"/>
  </cols>
  <sheetData>
    <row r="1" spans="1:8" ht="21.75" customHeight="1" x14ac:dyDescent="0.3">
      <c r="A1" s="18" t="str">
        <f>+'BS 2-4'!A1</f>
        <v>บริษัท อิทธิฤทธิ์ ไนซ์ คอร์ปอเรชั่น จำกัด (มหาชน)</v>
      </c>
      <c r="B1" s="18"/>
      <c r="C1" s="18"/>
      <c r="D1" s="76"/>
      <c r="E1" s="57"/>
      <c r="F1" s="16"/>
      <c r="G1" s="57"/>
    </row>
    <row r="2" spans="1:8" ht="21.75" customHeight="1" x14ac:dyDescent="0.3">
      <c r="A2" s="18" t="s">
        <v>119</v>
      </c>
      <c r="B2" s="18"/>
      <c r="C2" s="18"/>
      <c r="D2" s="76"/>
      <c r="E2" s="57"/>
      <c r="F2" s="16"/>
      <c r="G2" s="57"/>
    </row>
    <row r="3" spans="1:8" ht="21.75" customHeight="1" x14ac:dyDescent="0.3">
      <c r="A3" s="35" t="s">
        <v>142</v>
      </c>
      <c r="B3" s="42"/>
      <c r="C3" s="42"/>
      <c r="D3" s="77"/>
      <c r="E3" s="58"/>
      <c r="F3" s="17"/>
      <c r="G3" s="58"/>
      <c r="H3" s="73"/>
    </row>
    <row r="4" spans="1:8" ht="21.75" customHeight="1" x14ac:dyDescent="0.3">
      <c r="A4" s="18" t="s">
        <v>14</v>
      </c>
      <c r="B4" s="18"/>
      <c r="C4" s="18"/>
      <c r="D4" s="78"/>
      <c r="E4" s="59"/>
      <c r="F4" s="68"/>
      <c r="G4" s="59"/>
    </row>
    <row r="5" spans="1:8" ht="21.75" customHeight="1" x14ac:dyDescent="0.3">
      <c r="D5" s="79"/>
      <c r="E5" s="60"/>
      <c r="F5" s="63" t="s">
        <v>23</v>
      </c>
      <c r="G5" s="60"/>
      <c r="H5" s="63" t="s">
        <v>23</v>
      </c>
    </row>
    <row r="6" spans="1:8" ht="21.75" customHeight="1" x14ac:dyDescent="0.3">
      <c r="A6" s="18"/>
      <c r="B6" s="18"/>
      <c r="C6" s="18"/>
      <c r="D6" s="79"/>
      <c r="E6" s="61"/>
      <c r="F6" s="63" t="s">
        <v>35</v>
      </c>
      <c r="G6" s="61"/>
      <c r="H6" s="63" t="s">
        <v>34</v>
      </c>
    </row>
    <row r="7" spans="1:8" ht="21.75" customHeight="1" x14ac:dyDescent="0.3">
      <c r="A7" s="18"/>
      <c r="B7" s="18"/>
      <c r="C7" s="18"/>
      <c r="D7" s="3" t="s">
        <v>7</v>
      </c>
      <c r="E7" s="59"/>
      <c r="F7" s="64" t="s">
        <v>6</v>
      </c>
      <c r="G7" s="59"/>
      <c r="H7" s="64" t="s">
        <v>6</v>
      </c>
    </row>
    <row r="8" spans="1:8" ht="21.75" customHeight="1" x14ac:dyDescent="0.3">
      <c r="A8" s="18"/>
      <c r="B8" s="18"/>
      <c r="C8" s="18"/>
      <c r="D8" s="78"/>
      <c r="E8" s="59"/>
      <c r="F8" s="65"/>
      <c r="G8" s="59"/>
      <c r="H8" s="68"/>
    </row>
    <row r="9" spans="1:8" ht="21.75" customHeight="1" x14ac:dyDescent="0.3">
      <c r="A9" s="18" t="s">
        <v>62</v>
      </c>
      <c r="E9" s="60"/>
      <c r="F9" s="70"/>
      <c r="G9" s="60"/>
    </row>
    <row r="10" spans="1:8" ht="21.75" customHeight="1" x14ac:dyDescent="0.3">
      <c r="A10" s="36" t="s">
        <v>63</v>
      </c>
      <c r="E10" s="60"/>
      <c r="F10" s="70">
        <v>146815581</v>
      </c>
      <c r="G10" s="60"/>
      <c r="H10" s="74">
        <v>127438350</v>
      </c>
    </row>
    <row r="11" spans="1:8" ht="21.75" customHeight="1" x14ac:dyDescent="0.3">
      <c r="A11" s="36" t="s">
        <v>64</v>
      </c>
      <c r="E11" s="60"/>
      <c r="F11" s="71">
        <v>371978</v>
      </c>
      <c r="G11" s="60"/>
      <c r="H11" s="73">
        <v>294455</v>
      </c>
    </row>
    <row r="12" spans="1:8" ht="6" customHeight="1" x14ac:dyDescent="0.3">
      <c r="E12" s="60"/>
      <c r="F12" s="70"/>
      <c r="G12" s="60"/>
    </row>
    <row r="13" spans="1:8" ht="21.75" customHeight="1" x14ac:dyDescent="0.3">
      <c r="A13" s="18" t="s">
        <v>65</v>
      </c>
      <c r="E13" s="60"/>
      <c r="F13" s="71">
        <f>SUM(F10:F11)</f>
        <v>147187559</v>
      </c>
      <c r="G13" s="60"/>
      <c r="H13" s="73">
        <f>SUM(H10:H11)</f>
        <v>127732805</v>
      </c>
    </row>
    <row r="14" spans="1:8" ht="15" customHeight="1" x14ac:dyDescent="0.3">
      <c r="E14" s="60"/>
      <c r="F14" s="70"/>
      <c r="G14" s="60"/>
    </row>
    <row r="15" spans="1:8" ht="21.75" customHeight="1" x14ac:dyDescent="0.3">
      <c r="A15" s="18" t="s">
        <v>106</v>
      </c>
      <c r="E15" s="60"/>
      <c r="F15" s="70"/>
      <c r="G15" s="60"/>
    </row>
    <row r="16" spans="1:8" ht="21.75" customHeight="1" x14ac:dyDescent="0.3">
      <c r="A16" s="36" t="s">
        <v>66</v>
      </c>
      <c r="E16" s="60"/>
      <c r="F16" s="70">
        <v>-121419789</v>
      </c>
      <c r="G16" s="60"/>
      <c r="H16" s="74">
        <v>-96228377</v>
      </c>
    </row>
    <row r="17" spans="1:8" ht="21.75" customHeight="1" x14ac:dyDescent="0.3">
      <c r="A17" s="36" t="s">
        <v>67</v>
      </c>
      <c r="E17" s="60"/>
      <c r="F17" s="71">
        <v>-21265</v>
      </c>
      <c r="G17" s="60"/>
      <c r="H17" s="73">
        <v>-3594</v>
      </c>
    </row>
    <row r="18" spans="1:8" s="47" customFormat="1" ht="6" customHeight="1" x14ac:dyDescent="0.5">
      <c r="A18" s="36"/>
      <c r="B18" s="36"/>
      <c r="C18" s="36"/>
      <c r="D18" s="80"/>
      <c r="E18" s="62"/>
      <c r="F18" s="72"/>
      <c r="G18" s="62"/>
      <c r="H18" s="38"/>
    </row>
    <row r="19" spans="1:8" s="47" customFormat="1" ht="21.75" customHeight="1" x14ac:dyDescent="0.5">
      <c r="A19" s="18" t="s">
        <v>107</v>
      </c>
      <c r="B19" s="36"/>
      <c r="C19" s="36"/>
      <c r="D19" s="80"/>
      <c r="E19" s="62"/>
      <c r="F19" s="66">
        <f>SUM(F16:F18)</f>
        <v>-121441054</v>
      </c>
      <c r="G19" s="62"/>
      <c r="H19" s="22">
        <f>SUM(H16:H18)</f>
        <v>-96231971</v>
      </c>
    </row>
    <row r="20" spans="1:8" s="47" customFormat="1" ht="6" customHeight="1" x14ac:dyDescent="0.5">
      <c r="A20" s="36"/>
      <c r="B20" s="36"/>
      <c r="C20" s="36"/>
      <c r="D20" s="80"/>
      <c r="E20" s="62"/>
      <c r="F20" s="72"/>
      <c r="G20" s="62"/>
      <c r="H20" s="38"/>
    </row>
    <row r="21" spans="1:8" s="47" customFormat="1" ht="21.75" customHeight="1" x14ac:dyDescent="0.5">
      <c r="A21" s="18" t="s">
        <v>108</v>
      </c>
      <c r="B21" s="36"/>
      <c r="C21" s="36"/>
      <c r="D21" s="80"/>
      <c r="E21" s="62"/>
      <c r="F21" s="66">
        <f>F13+F19</f>
        <v>25746505</v>
      </c>
      <c r="G21" s="62"/>
      <c r="H21" s="22">
        <f>H13+H19</f>
        <v>31500834</v>
      </c>
    </row>
    <row r="22" spans="1:8" s="47" customFormat="1" ht="15" customHeight="1" x14ac:dyDescent="0.5">
      <c r="A22" s="18"/>
      <c r="B22" s="36"/>
      <c r="C22" s="36"/>
      <c r="D22" s="80"/>
      <c r="E22" s="62"/>
      <c r="F22" s="67"/>
      <c r="G22" s="62"/>
      <c r="H22" s="38"/>
    </row>
    <row r="23" spans="1:8" ht="21.75" customHeight="1" x14ac:dyDescent="0.3">
      <c r="A23" s="36" t="s">
        <v>30</v>
      </c>
      <c r="E23" s="60"/>
      <c r="F23" s="70">
        <v>314425</v>
      </c>
      <c r="G23" s="60"/>
      <c r="H23" s="74">
        <v>74427</v>
      </c>
    </row>
    <row r="24" spans="1:8" ht="21.75" customHeight="1" x14ac:dyDescent="0.3">
      <c r="A24" s="36" t="s">
        <v>109</v>
      </c>
      <c r="E24" s="60"/>
      <c r="F24" s="70">
        <v>-5559156</v>
      </c>
      <c r="G24" s="60"/>
      <c r="H24" s="74">
        <v>-4755837</v>
      </c>
    </row>
    <row r="25" spans="1:8" s="47" customFormat="1" ht="21.75" customHeight="1" x14ac:dyDescent="0.5">
      <c r="A25" s="36" t="s">
        <v>13</v>
      </c>
      <c r="B25" s="36"/>
      <c r="C25" s="36"/>
      <c r="D25" s="80"/>
      <c r="E25" s="62"/>
      <c r="F25" s="67">
        <v>-13299301</v>
      </c>
      <c r="G25" s="62"/>
      <c r="H25" s="38">
        <v>-11083063</v>
      </c>
    </row>
    <row r="26" spans="1:8" s="47" customFormat="1" ht="21.75" customHeight="1" x14ac:dyDescent="0.5">
      <c r="A26" s="36" t="s">
        <v>156</v>
      </c>
      <c r="B26" s="36"/>
      <c r="C26" s="36"/>
      <c r="D26" s="80"/>
      <c r="E26" s="62"/>
      <c r="F26" s="67">
        <v>-230112</v>
      </c>
      <c r="G26" s="62"/>
      <c r="H26" s="38">
        <v>-1290423</v>
      </c>
    </row>
    <row r="27" spans="1:8" s="47" customFormat="1" ht="21.75" customHeight="1" x14ac:dyDescent="0.5">
      <c r="A27" s="36" t="s">
        <v>153</v>
      </c>
      <c r="B27" s="36"/>
      <c r="C27" s="36"/>
      <c r="D27" s="80"/>
      <c r="E27" s="62"/>
      <c r="F27" s="66">
        <v>-1247711</v>
      </c>
      <c r="G27" s="62"/>
      <c r="H27" s="22">
        <v>220272</v>
      </c>
    </row>
    <row r="28" spans="1:8" s="47" customFormat="1" ht="6" customHeight="1" x14ac:dyDescent="0.5">
      <c r="A28" s="36"/>
      <c r="B28" s="36"/>
      <c r="C28" s="36"/>
      <c r="D28" s="80"/>
      <c r="E28" s="62"/>
      <c r="F28" s="72"/>
      <c r="G28" s="62"/>
      <c r="H28" s="38"/>
    </row>
    <row r="29" spans="1:8" s="47" customFormat="1" ht="21.75" customHeight="1" x14ac:dyDescent="0.5">
      <c r="A29" s="18" t="s">
        <v>110</v>
      </c>
      <c r="B29" s="36"/>
      <c r="C29" s="36"/>
      <c r="D29" s="80"/>
      <c r="E29" s="62"/>
      <c r="F29" s="67">
        <f>SUM(F21,F23:F27)</f>
        <v>5724650</v>
      </c>
      <c r="G29" s="62"/>
      <c r="H29" s="38">
        <f>SUM(H21,H23:H27)</f>
        <v>14666210</v>
      </c>
    </row>
    <row r="30" spans="1:8" s="47" customFormat="1" ht="21.75" customHeight="1" x14ac:dyDescent="0.5">
      <c r="A30" s="36" t="s">
        <v>68</v>
      </c>
      <c r="B30" s="36"/>
      <c r="C30" s="36"/>
      <c r="D30" s="80"/>
      <c r="E30" s="62"/>
      <c r="F30" s="66">
        <v>-360296</v>
      </c>
      <c r="G30" s="62"/>
      <c r="H30" s="22">
        <v>-403367</v>
      </c>
    </row>
    <row r="31" spans="1:8" s="47" customFormat="1" ht="6" customHeight="1" x14ac:dyDescent="0.5">
      <c r="A31" s="36"/>
      <c r="B31" s="36"/>
      <c r="C31" s="36"/>
      <c r="D31" s="80"/>
      <c r="E31" s="62"/>
      <c r="F31" s="72"/>
      <c r="G31" s="62"/>
      <c r="H31" s="38"/>
    </row>
    <row r="32" spans="1:8" s="47" customFormat="1" ht="21.75" customHeight="1" x14ac:dyDescent="0.5">
      <c r="A32" s="18" t="s">
        <v>111</v>
      </c>
      <c r="B32" s="36"/>
      <c r="C32" s="36"/>
      <c r="D32" s="80"/>
      <c r="E32" s="62"/>
      <c r="F32" s="67">
        <f>SUM(F29:F30)</f>
        <v>5364354</v>
      </c>
      <c r="G32" s="62"/>
      <c r="H32" s="38">
        <f>SUM(H29:H30)</f>
        <v>14262843</v>
      </c>
    </row>
    <row r="33" spans="1:8" s="47" customFormat="1" ht="21.75" customHeight="1" x14ac:dyDescent="0.5">
      <c r="A33" s="36" t="s">
        <v>123</v>
      </c>
      <c r="B33" s="36"/>
      <c r="C33" s="36"/>
      <c r="D33" s="80"/>
      <c r="E33" s="62"/>
      <c r="F33" s="66">
        <v>-1190369</v>
      </c>
      <c r="G33" s="62"/>
      <c r="H33" s="22">
        <v>-2808196</v>
      </c>
    </row>
    <row r="34" spans="1:8" s="47" customFormat="1" ht="6" customHeight="1" x14ac:dyDescent="0.5">
      <c r="A34" s="36"/>
      <c r="B34" s="36"/>
      <c r="C34" s="36"/>
      <c r="D34" s="80"/>
      <c r="E34" s="62"/>
      <c r="F34" s="72"/>
      <c r="G34" s="62"/>
      <c r="H34" s="38"/>
    </row>
    <row r="35" spans="1:8" s="47" customFormat="1" ht="21.75" customHeight="1" thickBot="1" x14ac:dyDescent="0.55000000000000004">
      <c r="A35" s="18" t="s">
        <v>112</v>
      </c>
      <c r="B35" s="36"/>
      <c r="C35" s="36"/>
      <c r="D35" s="80"/>
      <c r="E35" s="62"/>
      <c r="F35" s="75">
        <f>SUM(F32:F33)</f>
        <v>4173985</v>
      </c>
      <c r="G35" s="62"/>
      <c r="H35" s="69">
        <f>SUM(H32:H33)</f>
        <v>11454647</v>
      </c>
    </row>
    <row r="36" spans="1:8" s="47" customFormat="1" ht="21.75" customHeight="1" thickTop="1" x14ac:dyDescent="0.5">
      <c r="A36" s="36"/>
      <c r="B36" s="36"/>
      <c r="C36" s="36"/>
      <c r="D36" s="80"/>
      <c r="E36" s="62"/>
      <c r="F36" s="72"/>
      <c r="G36" s="62"/>
      <c r="H36" s="38"/>
    </row>
    <row r="37" spans="1:8" s="47" customFormat="1" ht="21.75" customHeight="1" x14ac:dyDescent="0.5">
      <c r="A37" s="18" t="s">
        <v>113</v>
      </c>
      <c r="B37" s="36"/>
      <c r="C37" s="36"/>
      <c r="D37" s="80"/>
      <c r="E37" s="62"/>
      <c r="F37" s="122"/>
      <c r="G37" s="62"/>
      <c r="H37" s="88"/>
    </row>
    <row r="38" spans="1:8" s="47" customFormat="1" ht="6" customHeight="1" x14ac:dyDescent="0.5">
      <c r="A38" s="36"/>
      <c r="B38" s="36"/>
      <c r="C38" s="36"/>
      <c r="D38" s="80"/>
      <c r="E38" s="62"/>
      <c r="F38" s="72"/>
      <c r="G38" s="62"/>
      <c r="H38" s="38"/>
    </row>
    <row r="39" spans="1:8" s="47" customFormat="1" ht="21.75" customHeight="1" x14ac:dyDescent="0.5">
      <c r="A39" s="18" t="s">
        <v>100</v>
      </c>
      <c r="B39" s="36"/>
      <c r="C39" s="36"/>
      <c r="D39" s="81">
        <v>20</v>
      </c>
      <c r="E39" s="62"/>
      <c r="F39" s="89">
        <v>1.4999999999999999E-2</v>
      </c>
      <c r="G39" s="36"/>
      <c r="H39" s="90">
        <v>4.2000000000000003E-2</v>
      </c>
    </row>
    <row r="42" spans="1:8" ht="5.0999999999999996" customHeight="1" x14ac:dyDescent="0.3"/>
    <row r="43" spans="1:8" ht="21.9" customHeight="1" x14ac:dyDescent="0.3">
      <c r="A43" s="31" t="s">
        <v>33</v>
      </c>
      <c r="B43" s="31"/>
      <c r="C43" s="31"/>
      <c r="D43" s="82"/>
      <c r="E43" s="33"/>
      <c r="F43" s="73"/>
      <c r="G43" s="33"/>
      <c r="H43" s="73"/>
    </row>
  </sheetData>
  <pageMargins left="0.8" right="0.75" top="0.5" bottom="0.6" header="0.49" footer="0.4"/>
  <pageSetup paperSize="9" firstPageNumber="5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3"/>
  <sheetViews>
    <sheetView topLeftCell="A25" zoomScale="90" zoomScaleNormal="90" zoomScaleSheetLayoutView="70" zoomScalePageLayoutView="90" workbookViewId="0">
      <selection activeCell="F35" sqref="F35"/>
    </sheetView>
  </sheetViews>
  <sheetFormatPr defaultColWidth="9.33203125" defaultRowHeight="21.75" customHeight="1" x14ac:dyDescent="0.3"/>
  <cols>
    <col min="1" max="2" width="1.6640625" style="36" customWidth="1"/>
    <col min="3" max="3" width="41.109375" style="36" customWidth="1"/>
    <col min="4" max="4" width="8.6640625" style="80" customWidth="1"/>
    <col min="5" max="5" width="0.88671875" style="30" customWidth="1"/>
    <col min="6" max="6" width="15.6640625" style="74" customWidth="1"/>
    <col min="7" max="7" width="0.88671875" style="30" customWidth="1"/>
    <col min="8" max="8" width="15.6640625" style="74" customWidth="1"/>
    <col min="9" max="16384" width="9.33203125" style="36"/>
  </cols>
  <sheetData>
    <row r="1" spans="1:8" ht="21.75" customHeight="1" x14ac:dyDescent="0.3">
      <c r="A1" s="18" t="str">
        <f>+'BS 2-4'!A1</f>
        <v>บริษัท อิทธิฤทธิ์ ไนซ์ คอร์ปอเรชั่น จำกัด (มหาชน)</v>
      </c>
      <c r="B1" s="18"/>
      <c r="C1" s="18"/>
      <c r="D1" s="76"/>
      <c r="E1" s="57"/>
      <c r="F1" s="16"/>
      <c r="G1" s="57"/>
    </row>
    <row r="2" spans="1:8" ht="21.75" customHeight="1" x14ac:dyDescent="0.3">
      <c r="A2" s="18" t="s">
        <v>119</v>
      </c>
      <c r="B2" s="18"/>
      <c r="C2" s="18"/>
      <c r="D2" s="76"/>
      <c r="E2" s="57"/>
      <c r="F2" s="16"/>
      <c r="G2" s="57"/>
    </row>
    <row r="3" spans="1:8" ht="21.75" customHeight="1" x14ac:dyDescent="0.3">
      <c r="A3" s="35" t="s">
        <v>143</v>
      </c>
      <c r="B3" s="42"/>
      <c r="C3" s="42"/>
      <c r="D3" s="77"/>
      <c r="E3" s="58"/>
      <c r="F3" s="17"/>
      <c r="G3" s="58"/>
      <c r="H3" s="73"/>
    </row>
    <row r="4" spans="1:8" ht="21.75" customHeight="1" x14ac:dyDescent="0.3">
      <c r="A4" s="18" t="s">
        <v>14</v>
      </c>
      <c r="B4" s="18"/>
      <c r="C4" s="18"/>
      <c r="D4" s="78"/>
      <c r="E4" s="59"/>
      <c r="F4" s="68"/>
      <c r="G4" s="59"/>
    </row>
    <row r="5" spans="1:8" ht="21.75" customHeight="1" x14ac:dyDescent="0.3">
      <c r="D5" s="79"/>
      <c r="E5" s="60"/>
      <c r="F5" s="63" t="s">
        <v>23</v>
      </c>
      <c r="G5" s="60"/>
      <c r="H5" s="63" t="s">
        <v>23</v>
      </c>
    </row>
    <row r="6" spans="1:8" ht="21.75" customHeight="1" x14ac:dyDescent="0.3">
      <c r="A6" s="18"/>
      <c r="B6" s="18"/>
      <c r="C6" s="18"/>
      <c r="D6" s="79"/>
      <c r="E6" s="61"/>
      <c r="F6" s="63" t="s">
        <v>35</v>
      </c>
      <c r="G6" s="61"/>
      <c r="H6" s="63" t="s">
        <v>34</v>
      </c>
    </row>
    <row r="7" spans="1:8" ht="21.75" customHeight="1" x14ac:dyDescent="0.3">
      <c r="A7" s="18"/>
      <c r="B7" s="18"/>
      <c r="C7" s="18"/>
      <c r="D7" s="3" t="s">
        <v>7</v>
      </c>
      <c r="E7" s="59"/>
      <c r="F7" s="64" t="s">
        <v>6</v>
      </c>
      <c r="G7" s="59"/>
      <c r="H7" s="64" t="s">
        <v>6</v>
      </c>
    </row>
    <row r="8" spans="1:8" ht="6" customHeight="1" x14ac:dyDescent="0.3">
      <c r="A8" s="18"/>
      <c r="B8" s="18"/>
      <c r="C8" s="18"/>
      <c r="D8" s="78"/>
      <c r="E8" s="59"/>
      <c r="F8" s="65"/>
      <c r="G8" s="59"/>
      <c r="H8" s="68"/>
    </row>
    <row r="9" spans="1:8" ht="21.75" customHeight="1" x14ac:dyDescent="0.3">
      <c r="A9" s="18" t="s">
        <v>62</v>
      </c>
      <c r="E9" s="60"/>
      <c r="F9" s="70"/>
      <c r="G9" s="60"/>
    </row>
    <row r="10" spans="1:8" ht="21.75" customHeight="1" x14ac:dyDescent="0.3">
      <c r="A10" s="36" t="s">
        <v>63</v>
      </c>
      <c r="D10" s="80">
        <v>5</v>
      </c>
      <c r="E10" s="60"/>
      <c r="F10" s="70">
        <v>467882680</v>
      </c>
      <c r="G10" s="60"/>
      <c r="H10" s="74">
        <v>237314236</v>
      </c>
    </row>
    <row r="11" spans="1:8" ht="21.75" customHeight="1" x14ac:dyDescent="0.3">
      <c r="A11" s="36" t="s">
        <v>64</v>
      </c>
      <c r="E11" s="60"/>
      <c r="F11" s="71">
        <v>946950</v>
      </c>
      <c r="G11" s="60"/>
      <c r="H11" s="73">
        <v>506702</v>
      </c>
    </row>
    <row r="12" spans="1:8" ht="6" customHeight="1" x14ac:dyDescent="0.3">
      <c r="E12" s="60"/>
      <c r="F12" s="70"/>
      <c r="G12" s="60"/>
    </row>
    <row r="13" spans="1:8" ht="21.75" customHeight="1" x14ac:dyDescent="0.3">
      <c r="A13" s="18" t="s">
        <v>65</v>
      </c>
      <c r="E13" s="60"/>
      <c r="F13" s="71">
        <f>SUM(F10:F11)</f>
        <v>468829630</v>
      </c>
      <c r="G13" s="60"/>
      <c r="H13" s="73">
        <f>SUM(H10:H11)</f>
        <v>237820938</v>
      </c>
    </row>
    <row r="14" spans="1:8" ht="21.75" customHeight="1" x14ac:dyDescent="0.3">
      <c r="E14" s="60"/>
      <c r="F14" s="70"/>
      <c r="G14" s="60"/>
    </row>
    <row r="15" spans="1:8" ht="21.75" customHeight="1" x14ac:dyDescent="0.3">
      <c r="A15" s="18" t="s">
        <v>106</v>
      </c>
      <c r="E15" s="60"/>
      <c r="F15" s="70"/>
      <c r="G15" s="60"/>
    </row>
    <row r="16" spans="1:8" ht="21.75" customHeight="1" x14ac:dyDescent="0.3">
      <c r="A16" s="36" t="s">
        <v>66</v>
      </c>
      <c r="E16" s="60"/>
      <c r="F16" s="70">
        <v>-388697867</v>
      </c>
      <c r="G16" s="60"/>
      <c r="H16" s="74">
        <v>-165664938</v>
      </c>
    </row>
    <row r="17" spans="1:8" ht="21.75" customHeight="1" x14ac:dyDescent="0.3">
      <c r="A17" s="36" t="s">
        <v>67</v>
      </c>
      <c r="E17" s="60"/>
      <c r="F17" s="71">
        <v>-111187</v>
      </c>
      <c r="G17" s="60"/>
      <c r="H17" s="73">
        <v>-15400</v>
      </c>
    </row>
    <row r="18" spans="1:8" s="47" customFormat="1" ht="6" customHeight="1" x14ac:dyDescent="0.5">
      <c r="A18" s="36"/>
      <c r="B18" s="36"/>
      <c r="C18" s="36"/>
      <c r="D18" s="80"/>
      <c r="E18" s="62"/>
      <c r="F18" s="72"/>
      <c r="G18" s="62"/>
      <c r="H18" s="38"/>
    </row>
    <row r="19" spans="1:8" s="47" customFormat="1" ht="21.75" customHeight="1" x14ac:dyDescent="0.5">
      <c r="A19" s="18" t="s">
        <v>107</v>
      </c>
      <c r="B19" s="36"/>
      <c r="C19" s="36"/>
      <c r="D19" s="80"/>
      <c r="E19" s="62"/>
      <c r="F19" s="66">
        <f>SUM(F16:F18)</f>
        <v>-388809054</v>
      </c>
      <c r="G19" s="62"/>
      <c r="H19" s="22">
        <f>SUM(H16:H18)</f>
        <v>-165680338</v>
      </c>
    </row>
    <row r="20" spans="1:8" s="47" customFormat="1" ht="6" customHeight="1" x14ac:dyDescent="0.5">
      <c r="A20" s="36"/>
      <c r="B20" s="36"/>
      <c r="C20" s="36"/>
      <c r="D20" s="80"/>
      <c r="E20" s="62"/>
      <c r="F20" s="72"/>
      <c r="G20" s="62"/>
      <c r="H20" s="38"/>
    </row>
    <row r="21" spans="1:8" s="47" customFormat="1" ht="21.75" customHeight="1" x14ac:dyDescent="0.5">
      <c r="A21" s="18" t="s">
        <v>108</v>
      </c>
      <c r="B21" s="36"/>
      <c r="C21" s="36"/>
      <c r="D21" s="80"/>
      <c r="E21" s="62"/>
      <c r="F21" s="66">
        <f>F13+F19</f>
        <v>80020576</v>
      </c>
      <c r="G21" s="62"/>
      <c r="H21" s="22">
        <f>H13+H19</f>
        <v>72140600</v>
      </c>
    </row>
    <row r="22" spans="1:8" s="47" customFormat="1" ht="21.75" customHeight="1" x14ac:dyDescent="0.5">
      <c r="A22" s="18"/>
      <c r="B22" s="36"/>
      <c r="C22" s="36"/>
      <c r="D22" s="80"/>
      <c r="E22" s="62"/>
      <c r="F22" s="67"/>
      <c r="G22" s="62"/>
      <c r="H22" s="38"/>
    </row>
    <row r="23" spans="1:8" ht="21.75" customHeight="1" x14ac:dyDescent="0.3">
      <c r="A23" s="36" t="s">
        <v>30</v>
      </c>
      <c r="E23" s="60"/>
      <c r="F23" s="70">
        <v>1305796</v>
      </c>
      <c r="G23" s="60"/>
      <c r="H23" s="74">
        <v>439520</v>
      </c>
    </row>
    <row r="24" spans="1:8" ht="21.75" customHeight="1" x14ac:dyDescent="0.3">
      <c r="A24" s="36" t="s">
        <v>109</v>
      </c>
      <c r="E24" s="60"/>
      <c r="F24" s="70">
        <v>-16033566</v>
      </c>
      <c r="G24" s="60"/>
      <c r="H24" s="74">
        <v>-11722441</v>
      </c>
    </row>
    <row r="25" spans="1:8" s="47" customFormat="1" ht="21.75" customHeight="1" x14ac:dyDescent="0.5">
      <c r="A25" s="36" t="s">
        <v>13</v>
      </c>
      <c r="B25" s="36"/>
      <c r="C25" s="36"/>
      <c r="D25" s="80"/>
      <c r="E25" s="62"/>
      <c r="F25" s="67">
        <v>-39222531</v>
      </c>
      <c r="G25" s="62"/>
      <c r="H25" s="38">
        <v>-33738754</v>
      </c>
    </row>
    <row r="26" spans="1:8" s="47" customFormat="1" ht="21.75" customHeight="1" x14ac:dyDescent="0.5">
      <c r="A26" s="36" t="s">
        <v>160</v>
      </c>
      <c r="B26" s="36"/>
      <c r="C26" s="36"/>
      <c r="D26" s="80"/>
      <c r="E26" s="62"/>
      <c r="F26" s="67">
        <v>125401</v>
      </c>
      <c r="G26" s="62"/>
      <c r="H26" s="38">
        <v>-1371064</v>
      </c>
    </row>
    <row r="27" spans="1:8" s="47" customFormat="1" ht="21.75" customHeight="1" x14ac:dyDescent="0.5">
      <c r="A27" s="36" t="s">
        <v>153</v>
      </c>
      <c r="B27" s="36"/>
      <c r="C27" s="36"/>
      <c r="D27" s="80"/>
      <c r="E27" s="62"/>
      <c r="F27" s="66">
        <v>-1034805</v>
      </c>
      <c r="G27" s="62"/>
      <c r="H27" s="22">
        <v>375838</v>
      </c>
    </row>
    <row r="28" spans="1:8" s="47" customFormat="1" ht="6" customHeight="1" x14ac:dyDescent="0.5">
      <c r="A28" s="36"/>
      <c r="B28" s="36"/>
      <c r="C28" s="36"/>
      <c r="D28" s="80"/>
      <c r="E28" s="62"/>
      <c r="F28" s="72"/>
      <c r="G28" s="62"/>
      <c r="H28" s="38"/>
    </row>
    <row r="29" spans="1:8" s="47" customFormat="1" ht="21.75" customHeight="1" x14ac:dyDescent="0.5">
      <c r="A29" s="18" t="s">
        <v>110</v>
      </c>
      <c r="B29" s="36"/>
      <c r="C29" s="36"/>
      <c r="D29" s="80"/>
      <c r="E29" s="62"/>
      <c r="F29" s="67">
        <f>SUM(F21,F23:F27)</f>
        <v>25160871</v>
      </c>
      <c r="G29" s="62"/>
      <c r="H29" s="38">
        <f>SUM(H21,H23:H27)</f>
        <v>26123699</v>
      </c>
    </row>
    <row r="30" spans="1:8" s="47" customFormat="1" ht="21.75" customHeight="1" x14ac:dyDescent="0.5">
      <c r="A30" s="36" t="s">
        <v>68</v>
      </c>
      <c r="B30" s="36"/>
      <c r="C30" s="36"/>
      <c r="D30" s="80"/>
      <c r="E30" s="62"/>
      <c r="F30" s="66">
        <v>-1098608</v>
      </c>
      <c r="G30" s="62"/>
      <c r="H30" s="22">
        <v>-1233965</v>
      </c>
    </row>
    <row r="31" spans="1:8" s="47" customFormat="1" ht="6" customHeight="1" x14ac:dyDescent="0.5">
      <c r="A31" s="36"/>
      <c r="B31" s="36"/>
      <c r="C31" s="36"/>
      <c r="D31" s="80"/>
      <c r="E31" s="62"/>
      <c r="F31" s="72"/>
      <c r="G31" s="62"/>
      <c r="H31" s="38"/>
    </row>
    <row r="32" spans="1:8" s="47" customFormat="1" ht="21.75" customHeight="1" x14ac:dyDescent="0.5">
      <c r="A32" s="18" t="s">
        <v>111</v>
      </c>
      <c r="B32" s="36"/>
      <c r="C32" s="36"/>
      <c r="D32" s="80"/>
      <c r="E32" s="62"/>
      <c r="F32" s="67">
        <f>SUM(F29:F30)</f>
        <v>24062263</v>
      </c>
      <c r="G32" s="62"/>
      <c r="H32" s="38">
        <f>SUM(H29:H30)</f>
        <v>24889734</v>
      </c>
    </row>
    <row r="33" spans="1:8" s="47" customFormat="1" ht="21.75" customHeight="1" x14ac:dyDescent="0.5">
      <c r="A33" s="36" t="s">
        <v>123</v>
      </c>
      <c r="B33" s="36"/>
      <c r="C33" s="36"/>
      <c r="D33" s="80"/>
      <c r="E33" s="62"/>
      <c r="F33" s="66">
        <v>-5268416</v>
      </c>
      <c r="G33" s="62"/>
      <c r="H33" s="22">
        <v>-4907545</v>
      </c>
    </row>
    <row r="34" spans="1:8" s="47" customFormat="1" ht="6" customHeight="1" x14ac:dyDescent="0.5">
      <c r="A34" s="36"/>
      <c r="B34" s="36"/>
      <c r="C34" s="36"/>
      <c r="D34" s="80"/>
      <c r="E34" s="62"/>
      <c r="F34" s="72"/>
      <c r="G34" s="62"/>
      <c r="H34" s="38"/>
    </row>
    <row r="35" spans="1:8" s="47" customFormat="1" ht="21.75" customHeight="1" thickBot="1" x14ac:dyDescent="0.55000000000000004">
      <c r="A35" s="18" t="s">
        <v>112</v>
      </c>
      <c r="B35" s="36"/>
      <c r="C35" s="36"/>
      <c r="D35" s="80"/>
      <c r="E35" s="62"/>
      <c r="F35" s="75">
        <f>SUM(F32:F33)</f>
        <v>18793847</v>
      </c>
      <c r="G35" s="62"/>
      <c r="H35" s="69">
        <f>SUM(H32:H33)</f>
        <v>19982189</v>
      </c>
    </row>
    <row r="36" spans="1:8" s="47" customFormat="1" ht="21.75" customHeight="1" thickTop="1" x14ac:dyDescent="0.5">
      <c r="A36" s="36"/>
      <c r="B36" s="36"/>
      <c r="C36" s="36"/>
      <c r="D36" s="80"/>
      <c r="E36" s="62"/>
      <c r="F36" s="72"/>
      <c r="G36" s="62"/>
      <c r="H36" s="38"/>
    </row>
    <row r="37" spans="1:8" s="47" customFormat="1" ht="21.75" customHeight="1" x14ac:dyDescent="0.5">
      <c r="A37" s="18" t="s">
        <v>113</v>
      </c>
      <c r="B37" s="36"/>
      <c r="C37" s="36"/>
      <c r="D37" s="80"/>
      <c r="E37" s="62"/>
      <c r="F37" s="122"/>
      <c r="G37" s="87"/>
      <c r="H37" s="88"/>
    </row>
    <row r="38" spans="1:8" s="47" customFormat="1" ht="6" customHeight="1" x14ac:dyDescent="0.5">
      <c r="A38" s="36"/>
      <c r="B38" s="36"/>
      <c r="C38" s="36"/>
      <c r="D38" s="80"/>
      <c r="E38" s="62"/>
      <c r="F38" s="72"/>
      <c r="G38" s="62"/>
      <c r="H38" s="38"/>
    </row>
    <row r="39" spans="1:8" s="47" customFormat="1" ht="21.75" customHeight="1" x14ac:dyDescent="0.5">
      <c r="A39" s="18" t="s">
        <v>100</v>
      </c>
      <c r="B39" s="36"/>
      <c r="C39" s="36"/>
      <c r="D39" s="80">
        <v>20</v>
      </c>
      <c r="E39" s="62"/>
      <c r="F39" s="86">
        <v>7.0000000000000007E-2</v>
      </c>
      <c r="G39" s="87"/>
      <c r="H39" s="88">
        <v>0.08</v>
      </c>
    </row>
    <row r="42" spans="1:8" ht="5.0999999999999996" customHeight="1" x14ac:dyDescent="0.3"/>
    <row r="43" spans="1:8" ht="21.75" customHeight="1" x14ac:dyDescent="0.3">
      <c r="A43" s="31" t="s">
        <v>33</v>
      </c>
      <c r="B43" s="31"/>
      <c r="C43" s="31"/>
      <c r="D43" s="82"/>
      <c r="E43" s="33"/>
      <c r="F43" s="73"/>
      <c r="G43" s="33"/>
      <c r="H43" s="73"/>
    </row>
  </sheetData>
  <pageMargins left="0.8" right="0.75" top="0.5" bottom="0.6" header="0.49" footer="0.4"/>
  <pageSetup paperSize="9" firstPageNumber="6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0"/>
  <sheetViews>
    <sheetView topLeftCell="A4" zoomScale="90" zoomScaleNormal="90" zoomScaleSheetLayoutView="100" zoomScalePageLayoutView="66" workbookViewId="0">
      <selection activeCell="D14" sqref="D14:Q17"/>
    </sheetView>
  </sheetViews>
  <sheetFormatPr defaultColWidth="9.33203125" defaultRowHeight="21.75" customHeight="1" x14ac:dyDescent="0.3"/>
  <cols>
    <col min="1" max="1" width="45.33203125" style="36" customWidth="1"/>
    <col min="2" max="2" width="7.33203125" style="36" customWidth="1"/>
    <col min="3" max="3" width="0.6640625" style="36" customWidth="1"/>
    <col min="4" max="4" width="10.33203125" style="36" bestFit="1" customWidth="1"/>
    <col min="5" max="5" width="0.6640625" style="36" customWidth="1"/>
    <col min="6" max="6" width="10.88671875" style="36" bestFit="1" customWidth="1"/>
    <col min="7" max="7" width="0.6640625" style="36" customWidth="1"/>
    <col min="8" max="8" width="13.33203125" style="36" customWidth="1"/>
    <col min="9" max="9" width="0.6640625" style="36" customWidth="1"/>
    <col min="10" max="10" width="10.88671875" style="36" customWidth="1"/>
    <col min="11" max="11" width="0.6640625" style="36" customWidth="1"/>
    <col min="12" max="12" width="11.44140625" style="36" bestFit="1" customWidth="1"/>
    <col min="13" max="13" width="0.6640625" style="36" customWidth="1"/>
    <col min="14" max="14" width="23" style="36" customWidth="1"/>
    <col min="15" max="15" width="0.6640625" style="36" customWidth="1"/>
    <col min="16" max="16" width="10.44140625" style="36" customWidth="1"/>
    <col min="17" max="16384" width="9.33203125" style="36"/>
  </cols>
  <sheetData>
    <row r="1" spans="1:16" ht="21.75" customHeight="1" x14ac:dyDescent="0.3">
      <c r="A1" s="34" t="s">
        <v>36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6" ht="21.75" customHeight="1" x14ac:dyDescent="0.3">
      <c r="A2" s="34" t="s">
        <v>120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16" ht="21.75" customHeight="1" x14ac:dyDescent="0.3">
      <c r="A3" s="35" t="str">
        <f>'PL 6 (9M)'!A3</f>
        <v>สำหรับรอบระยะเวลาเก้าเดือนสิ้นสุดวันที่ 30 กันยายน พ.ศ. 2567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5" spans="1:16" s="91" customFormat="1" ht="20.100000000000001" customHeight="1" x14ac:dyDescent="0.3">
      <c r="D5" s="92"/>
      <c r="J5" s="123" t="s">
        <v>60</v>
      </c>
      <c r="K5" s="123"/>
      <c r="L5" s="123"/>
      <c r="M5" s="92"/>
      <c r="N5" s="93" t="s">
        <v>69</v>
      </c>
      <c r="O5" s="92"/>
    </row>
    <row r="6" spans="1:16" s="91" customFormat="1" ht="20.100000000000001" customHeight="1" x14ac:dyDescent="0.3">
      <c r="D6" s="94"/>
      <c r="H6" s="94"/>
      <c r="L6" s="95"/>
      <c r="M6" s="92"/>
      <c r="N6" s="96" t="s">
        <v>71</v>
      </c>
      <c r="O6" s="92"/>
    </row>
    <row r="7" spans="1:16" s="91" customFormat="1" ht="20.100000000000001" customHeight="1" x14ac:dyDescent="0.3">
      <c r="D7" s="97"/>
      <c r="E7" s="92"/>
      <c r="F7" s="92"/>
      <c r="G7" s="92"/>
      <c r="H7" s="94"/>
      <c r="I7" s="92"/>
      <c r="M7" s="92"/>
      <c r="N7" s="98" t="s">
        <v>72</v>
      </c>
      <c r="O7" s="92"/>
    </row>
    <row r="8" spans="1:16" s="91" customFormat="1" ht="20.100000000000001" customHeight="1" x14ac:dyDescent="0.3">
      <c r="D8" s="99"/>
      <c r="E8" s="100"/>
      <c r="F8" s="100"/>
      <c r="G8" s="100"/>
      <c r="H8" s="101" t="s">
        <v>73</v>
      </c>
      <c r="I8" s="100"/>
      <c r="J8" s="120" t="s">
        <v>70</v>
      </c>
      <c r="K8" s="92"/>
      <c r="M8" s="92"/>
      <c r="N8" s="99" t="s">
        <v>74</v>
      </c>
      <c r="O8" s="92"/>
      <c r="P8" s="95" t="s">
        <v>75</v>
      </c>
    </row>
    <row r="9" spans="1:16" s="91" customFormat="1" ht="20.100000000000001" customHeight="1" x14ac:dyDescent="0.3">
      <c r="D9" s="99" t="s">
        <v>15</v>
      </c>
      <c r="E9" s="95"/>
      <c r="F9" s="101" t="s">
        <v>76</v>
      </c>
      <c r="G9" s="95"/>
      <c r="H9" s="99" t="s">
        <v>77</v>
      </c>
      <c r="I9" s="95"/>
      <c r="J9" s="95" t="s">
        <v>114</v>
      </c>
      <c r="K9" s="92"/>
      <c r="M9" s="92"/>
      <c r="N9" s="99" t="s">
        <v>78</v>
      </c>
      <c r="O9" s="92"/>
      <c r="P9" s="95" t="s">
        <v>79</v>
      </c>
    </row>
    <row r="10" spans="1:16" s="91" customFormat="1" ht="20.100000000000001" customHeight="1" x14ac:dyDescent="0.3">
      <c r="C10" s="92"/>
      <c r="D10" s="99" t="s">
        <v>80</v>
      </c>
      <c r="E10" s="95"/>
      <c r="F10" s="99" t="s">
        <v>81</v>
      </c>
      <c r="G10" s="95"/>
      <c r="H10" s="99" t="s">
        <v>82</v>
      </c>
      <c r="I10" s="95"/>
      <c r="J10" s="95" t="s">
        <v>83</v>
      </c>
      <c r="L10" s="95" t="s">
        <v>61</v>
      </c>
      <c r="M10" s="92"/>
      <c r="N10" s="99" t="s">
        <v>84</v>
      </c>
      <c r="O10" s="92"/>
      <c r="P10" s="99" t="s">
        <v>85</v>
      </c>
    </row>
    <row r="11" spans="1:16" s="91" customFormat="1" ht="20.100000000000001" customHeight="1" x14ac:dyDescent="0.3">
      <c r="B11" s="96" t="s">
        <v>7</v>
      </c>
      <c r="C11" s="92"/>
      <c r="D11" s="102" t="s">
        <v>6</v>
      </c>
      <c r="E11" s="95"/>
      <c r="F11" s="102" t="s">
        <v>6</v>
      </c>
      <c r="G11" s="95"/>
      <c r="H11" s="102" t="s">
        <v>6</v>
      </c>
      <c r="I11" s="95"/>
      <c r="J11" s="102" t="s">
        <v>6</v>
      </c>
      <c r="L11" s="102" t="s">
        <v>6</v>
      </c>
      <c r="M11" s="92"/>
      <c r="N11" s="102" t="s">
        <v>6</v>
      </c>
      <c r="O11" s="92"/>
      <c r="P11" s="102" t="s">
        <v>6</v>
      </c>
    </row>
    <row r="12" spans="1:16" s="91" customFormat="1" ht="6" customHeight="1" x14ac:dyDescent="0.3">
      <c r="P12" s="103"/>
    </row>
    <row r="13" spans="1:16" s="91" customFormat="1" ht="20.100000000000001" customHeight="1" x14ac:dyDescent="0.3">
      <c r="A13" s="104" t="s">
        <v>134</v>
      </c>
      <c r="B13" s="105"/>
      <c r="C13" s="105"/>
      <c r="D13" s="103">
        <v>100000000</v>
      </c>
      <c r="E13" s="106"/>
      <c r="F13" s="106">
        <v>0</v>
      </c>
      <c r="G13" s="106"/>
      <c r="H13" s="106">
        <v>987345</v>
      </c>
      <c r="I13" s="106"/>
      <c r="J13" s="103">
        <v>7111580</v>
      </c>
      <c r="K13" s="106"/>
      <c r="L13" s="103">
        <v>16075878</v>
      </c>
      <c r="M13" s="106"/>
      <c r="N13" s="107">
        <v>-1426346</v>
      </c>
      <c r="O13" s="106"/>
      <c r="P13" s="106">
        <f>SUM(D13:N13)</f>
        <v>122748457</v>
      </c>
    </row>
    <row r="14" spans="1:16" s="91" customFormat="1" ht="20.100000000000001" customHeight="1" x14ac:dyDescent="0.3">
      <c r="A14" s="108" t="s">
        <v>101</v>
      </c>
      <c r="B14" s="105"/>
      <c r="C14" s="105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</row>
    <row r="15" spans="1:16" s="91" customFormat="1" ht="20.100000000000001" customHeight="1" x14ac:dyDescent="0.3">
      <c r="A15" s="108" t="s">
        <v>102</v>
      </c>
      <c r="B15" s="105"/>
      <c r="C15" s="105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</row>
    <row r="16" spans="1:16" s="91" customFormat="1" ht="20.100000000000001" customHeight="1" x14ac:dyDescent="0.3">
      <c r="A16" s="109" t="s">
        <v>124</v>
      </c>
      <c r="B16" s="110">
        <v>17</v>
      </c>
      <c r="C16" s="105"/>
      <c r="D16" s="103">
        <v>35000000</v>
      </c>
      <c r="E16" s="106"/>
      <c r="F16" s="103">
        <v>165469737</v>
      </c>
      <c r="G16" s="106"/>
      <c r="H16" s="106">
        <v>0</v>
      </c>
      <c r="I16" s="106"/>
      <c r="J16" s="106">
        <v>0</v>
      </c>
      <c r="K16" s="106"/>
      <c r="L16" s="106">
        <v>0</v>
      </c>
      <c r="M16" s="106"/>
      <c r="N16" s="106">
        <v>0</v>
      </c>
      <c r="O16" s="106"/>
      <c r="P16" s="106">
        <v>200469737</v>
      </c>
    </row>
    <row r="17" spans="1:16" s="91" customFormat="1" ht="20.100000000000001" customHeight="1" x14ac:dyDescent="0.3">
      <c r="A17" s="109" t="s">
        <v>112</v>
      </c>
      <c r="B17" s="110"/>
      <c r="C17" s="110"/>
      <c r="D17" s="111">
        <v>0</v>
      </c>
      <c r="E17" s="106"/>
      <c r="F17" s="111">
        <v>0</v>
      </c>
      <c r="G17" s="106"/>
      <c r="H17" s="111">
        <v>0</v>
      </c>
      <c r="I17" s="106"/>
      <c r="J17" s="111">
        <v>0</v>
      </c>
      <c r="K17" s="106"/>
      <c r="L17" s="112">
        <v>19982189</v>
      </c>
      <c r="M17" s="106"/>
      <c r="N17" s="111">
        <v>0</v>
      </c>
      <c r="O17" s="106"/>
      <c r="P17" s="112">
        <v>19982189</v>
      </c>
    </row>
    <row r="18" spans="1:16" s="91" customFormat="1" ht="6" customHeight="1" x14ac:dyDescent="0.3">
      <c r="A18" s="109"/>
      <c r="B18" s="110"/>
      <c r="C18" s="110"/>
      <c r="D18" s="113"/>
      <c r="E18" s="106"/>
      <c r="F18" s="113"/>
      <c r="G18" s="106"/>
      <c r="H18" s="113"/>
      <c r="I18" s="106"/>
      <c r="J18" s="113"/>
      <c r="K18" s="106"/>
      <c r="L18" s="106"/>
      <c r="M18" s="106"/>
      <c r="N18" s="113"/>
      <c r="O18" s="106"/>
      <c r="P18" s="106"/>
    </row>
    <row r="19" spans="1:16" s="91" customFormat="1" ht="20.100000000000001" customHeight="1" thickBot="1" x14ac:dyDescent="0.35">
      <c r="A19" s="104" t="s">
        <v>144</v>
      </c>
      <c r="B19" s="105"/>
      <c r="C19" s="105"/>
      <c r="D19" s="114">
        <f>SUM(D13:D17)</f>
        <v>135000000</v>
      </c>
      <c r="E19" s="106"/>
      <c r="F19" s="114">
        <f>SUM(F13:F17)</f>
        <v>165469737</v>
      </c>
      <c r="G19" s="106"/>
      <c r="H19" s="114">
        <f>SUM(H13:H17)</f>
        <v>987345</v>
      </c>
      <c r="I19" s="106"/>
      <c r="J19" s="114">
        <f>SUM(J13:J17)</f>
        <v>7111580</v>
      </c>
      <c r="K19" s="106"/>
      <c r="L19" s="114">
        <f>SUM(L13:L17)</f>
        <v>36058067</v>
      </c>
      <c r="M19" s="106"/>
      <c r="N19" s="114">
        <f>SUM(N13:N17)</f>
        <v>-1426346</v>
      </c>
      <c r="O19" s="106"/>
      <c r="P19" s="114">
        <f>SUM(P13:P17)</f>
        <v>343200383</v>
      </c>
    </row>
    <row r="20" spans="1:16" s="91" customFormat="1" ht="20.100000000000001" customHeight="1" thickTop="1" x14ac:dyDescent="0.3"/>
    <row r="21" spans="1:16" s="91" customFormat="1" ht="20.100000000000001" customHeight="1" x14ac:dyDescent="0.3">
      <c r="A21" s="104" t="s">
        <v>135</v>
      </c>
      <c r="B21" s="105"/>
      <c r="C21" s="105"/>
      <c r="D21" s="115">
        <v>135000000</v>
      </c>
      <c r="E21" s="106"/>
      <c r="F21" s="116">
        <v>165469737</v>
      </c>
      <c r="G21" s="106"/>
      <c r="H21" s="115">
        <v>987345</v>
      </c>
      <c r="I21" s="106"/>
      <c r="J21" s="115">
        <v>8300000</v>
      </c>
      <c r="K21" s="106"/>
      <c r="L21" s="115">
        <v>38087164</v>
      </c>
      <c r="M21" s="106"/>
      <c r="N21" s="115">
        <v>-1607676</v>
      </c>
      <c r="O21" s="106"/>
      <c r="P21" s="115">
        <f>SUM(D21:N21)</f>
        <v>346236570</v>
      </c>
    </row>
    <row r="22" spans="1:16" s="91" customFormat="1" ht="20.100000000000001" customHeight="1" x14ac:dyDescent="0.3">
      <c r="A22" s="108" t="s">
        <v>101</v>
      </c>
      <c r="B22" s="105"/>
      <c r="C22" s="105"/>
      <c r="D22" s="115"/>
      <c r="E22" s="106"/>
      <c r="F22" s="115"/>
      <c r="G22" s="106"/>
      <c r="H22" s="115"/>
      <c r="I22" s="106"/>
      <c r="J22" s="115"/>
      <c r="K22" s="106"/>
      <c r="L22" s="115"/>
      <c r="M22" s="106"/>
      <c r="N22" s="115"/>
      <c r="O22" s="106"/>
      <c r="P22" s="115"/>
    </row>
    <row r="23" spans="1:16" s="91" customFormat="1" ht="20.100000000000001" customHeight="1" x14ac:dyDescent="0.3">
      <c r="A23" s="108" t="s">
        <v>102</v>
      </c>
      <c r="B23" s="105"/>
      <c r="C23" s="105"/>
      <c r="D23" s="115"/>
      <c r="E23" s="106"/>
      <c r="F23" s="115"/>
      <c r="G23" s="106"/>
      <c r="H23" s="115"/>
      <c r="I23" s="106"/>
      <c r="J23" s="115"/>
      <c r="K23" s="106"/>
      <c r="L23" s="115"/>
      <c r="M23" s="106"/>
      <c r="N23" s="115"/>
      <c r="O23" s="106"/>
      <c r="P23" s="115"/>
    </row>
    <row r="24" spans="1:16" s="91" customFormat="1" ht="20.100000000000001" customHeight="1" x14ac:dyDescent="0.3">
      <c r="A24" s="109" t="s">
        <v>112</v>
      </c>
      <c r="B24" s="110"/>
      <c r="C24" s="110"/>
      <c r="D24" s="117">
        <v>0</v>
      </c>
      <c r="E24" s="106"/>
      <c r="F24" s="117">
        <v>0</v>
      </c>
      <c r="G24" s="106"/>
      <c r="H24" s="117">
        <v>0</v>
      </c>
      <c r="I24" s="106"/>
      <c r="J24" s="117">
        <v>0</v>
      </c>
      <c r="K24" s="106"/>
      <c r="L24" s="118">
        <v>18793847</v>
      </c>
      <c r="M24" s="106"/>
      <c r="N24" s="117">
        <v>0</v>
      </c>
      <c r="O24" s="106"/>
      <c r="P24" s="118">
        <v>18793847</v>
      </c>
    </row>
    <row r="25" spans="1:16" s="91" customFormat="1" ht="6" customHeight="1" x14ac:dyDescent="0.3">
      <c r="A25" s="109"/>
      <c r="B25" s="110"/>
      <c r="C25" s="110"/>
      <c r="D25" s="116"/>
      <c r="E25" s="106"/>
      <c r="F25" s="116"/>
      <c r="G25" s="106"/>
      <c r="H25" s="116"/>
      <c r="I25" s="106"/>
      <c r="J25" s="116"/>
      <c r="K25" s="106"/>
      <c r="L25" s="115"/>
      <c r="M25" s="106"/>
      <c r="N25" s="116"/>
      <c r="O25" s="106"/>
      <c r="P25" s="115"/>
    </row>
    <row r="26" spans="1:16" s="91" customFormat="1" ht="20.100000000000001" customHeight="1" thickBot="1" x14ac:dyDescent="0.35">
      <c r="A26" s="104" t="s">
        <v>145</v>
      </c>
      <c r="B26" s="105"/>
      <c r="C26" s="105"/>
      <c r="D26" s="119">
        <f>SUM(D21:D24)</f>
        <v>135000000</v>
      </c>
      <c r="E26" s="106"/>
      <c r="F26" s="119">
        <f>SUM(F21:F24)</f>
        <v>165469737</v>
      </c>
      <c r="G26" s="106"/>
      <c r="H26" s="119">
        <f>SUM(H21:H24)</f>
        <v>987345</v>
      </c>
      <c r="I26" s="106"/>
      <c r="J26" s="119">
        <f>SUM(J21:J24)</f>
        <v>8300000</v>
      </c>
      <c r="K26" s="106"/>
      <c r="L26" s="119">
        <f>SUM(L21:L24)</f>
        <v>56881011</v>
      </c>
      <c r="M26" s="106"/>
      <c r="N26" s="119">
        <f>SUM(N21:N24)</f>
        <v>-1607676</v>
      </c>
      <c r="O26" s="106"/>
      <c r="P26" s="119">
        <f>SUM(P21:P24)</f>
        <v>365030417</v>
      </c>
    </row>
    <row r="27" spans="1:16" ht="21.75" customHeight="1" thickTop="1" x14ac:dyDescent="0.3"/>
    <row r="28" spans="1:16" ht="19.5" customHeight="1" x14ac:dyDescent="0.3"/>
    <row r="29" spans="1:16" ht="15" customHeight="1" x14ac:dyDescent="0.3"/>
    <row r="30" spans="1:16" ht="22.5" customHeight="1" x14ac:dyDescent="0.3">
      <c r="A30" s="31" t="str">
        <f>+'PL 5 (3M)'!A43</f>
        <v>หมายเหตุประกอบข้อมูลทางการเงินเป็นส่วนหนึ่งของข้อมูลทางการเงินระหว่างกาลนี้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</row>
  </sheetData>
  <mergeCells count="1">
    <mergeCell ref="J5:L5"/>
  </mergeCells>
  <pageMargins left="0.4" right="0.4" top="0.5" bottom="0.6" header="0.49" footer="0.4"/>
  <pageSetup paperSize="9" scale="95" firstPageNumber="7" orientation="landscape" useFirstPageNumber="1" horizontalDpi="1200" verticalDpi="1200" r:id="rId1"/>
  <headerFooter>
    <oddFooter>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0"/>
  <sheetViews>
    <sheetView topLeftCell="A66" zoomScale="90" zoomScaleNormal="90" zoomScaleSheetLayoutView="100" workbookViewId="0">
      <selection activeCell="I75" sqref="I75"/>
    </sheetView>
  </sheetViews>
  <sheetFormatPr defaultColWidth="5.6640625" defaultRowHeight="20.100000000000001" customHeight="1" x14ac:dyDescent="0.3"/>
  <cols>
    <col min="1" max="1" width="1.6640625" style="36" customWidth="1"/>
    <col min="2" max="2" width="53.33203125" style="36" customWidth="1"/>
    <col min="3" max="3" width="8.33203125" style="29" customWidth="1"/>
    <col min="4" max="4" width="0.6640625" style="36" customWidth="1"/>
    <col min="5" max="5" width="15.6640625" style="36" customWidth="1"/>
    <col min="6" max="6" width="0.6640625" style="36" customWidth="1"/>
    <col min="7" max="7" width="15.6640625" style="20" customWidth="1"/>
    <col min="8" max="16384" width="5.6640625" style="36"/>
  </cols>
  <sheetData>
    <row r="1" spans="1:7" s="12" customFormat="1" ht="21.75" customHeight="1" x14ac:dyDescent="0.3">
      <c r="A1" s="11" t="str">
        <f>+'BS 2-4'!A1</f>
        <v>บริษัท อิทธิฤทธิ์ ไนซ์ คอร์ปอเรชั่น จำกัด (มหาชน)</v>
      </c>
      <c r="B1" s="11"/>
      <c r="C1" s="37"/>
      <c r="D1" s="18"/>
      <c r="E1" s="11"/>
      <c r="F1" s="18"/>
      <c r="G1" s="14"/>
    </row>
    <row r="2" spans="1:7" s="12" customFormat="1" ht="21.75" customHeight="1" x14ac:dyDescent="0.3">
      <c r="A2" s="11" t="s">
        <v>20</v>
      </c>
      <c r="B2" s="11"/>
      <c r="C2" s="37"/>
      <c r="D2" s="8"/>
      <c r="E2" s="11"/>
      <c r="F2" s="8"/>
      <c r="G2" s="14"/>
    </row>
    <row r="3" spans="1:7" s="12" customFormat="1" ht="21.75" customHeight="1" x14ac:dyDescent="0.3">
      <c r="A3" s="13" t="str">
        <f>'PL 6 (9M)'!A3</f>
        <v>สำหรับรอบระยะเวลาเก้าเดือนสิ้นสุดวันที่ 30 กันยายน พ.ศ. 2567</v>
      </c>
      <c r="B3" s="13"/>
      <c r="C3" s="83"/>
      <c r="D3" s="9"/>
      <c r="E3" s="13"/>
      <c r="F3" s="9"/>
      <c r="G3" s="15"/>
    </row>
    <row r="4" spans="1:7" s="12" customFormat="1" ht="20.399999999999999" x14ac:dyDescent="0.3">
      <c r="A4" s="11"/>
      <c r="B4" s="11"/>
      <c r="C4" s="37"/>
      <c r="D4" s="10"/>
      <c r="E4" s="11"/>
      <c r="F4" s="10"/>
      <c r="G4" s="14"/>
    </row>
    <row r="5" spans="1:7" s="12" customFormat="1" ht="21" customHeight="1" x14ac:dyDescent="0.3">
      <c r="A5" s="11"/>
      <c r="B5" s="11"/>
      <c r="C5" s="37"/>
      <c r="D5" s="10"/>
      <c r="E5" s="11"/>
      <c r="F5" s="10"/>
      <c r="G5" s="121" t="s">
        <v>138</v>
      </c>
    </row>
    <row r="6" spans="1:7" s="12" customFormat="1" ht="21" customHeight="1" x14ac:dyDescent="0.3">
      <c r="A6" s="11"/>
      <c r="B6" s="11"/>
      <c r="C6" s="37"/>
      <c r="D6" s="10"/>
      <c r="E6" s="16" t="s">
        <v>23</v>
      </c>
      <c r="F6" s="10"/>
      <c r="G6" s="16" t="s">
        <v>23</v>
      </c>
    </row>
    <row r="7" spans="1:7" s="12" customFormat="1" ht="21" customHeight="1" x14ac:dyDescent="0.3">
      <c r="A7" s="11"/>
      <c r="B7" s="11"/>
      <c r="C7" s="37"/>
      <c r="D7" s="37"/>
      <c r="E7" s="1" t="s">
        <v>35</v>
      </c>
      <c r="F7" s="2"/>
      <c r="G7" s="1" t="s">
        <v>34</v>
      </c>
    </row>
    <row r="8" spans="1:7" s="12" customFormat="1" ht="21" customHeight="1" x14ac:dyDescent="0.3">
      <c r="A8" s="11"/>
      <c r="B8" s="11"/>
      <c r="C8" s="3" t="s">
        <v>7</v>
      </c>
      <c r="D8" s="84"/>
      <c r="E8" s="17" t="s">
        <v>6</v>
      </c>
      <c r="F8" s="84"/>
      <c r="G8" s="17" t="s">
        <v>6</v>
      </c>
    </row>
    <row r="9" spans="1:7" ht="21" customHeight="1" x14ac:dyDescent="0.3">
      <c r="A9" s="18" t="s">
        <v>21</v>
      </c>
      <c r="B9" s="18"/>
      <c r="C9" s="84"/>
      <c r="D9" s="37"/>
      <c r="E9" s="19"/>
      <c r="F9" s="37"/>
    </row>
    <row r="10" spans="1:7" ht="21" customHeight="1" x14ac:dyDescent="0.3">
      <c r="A10" s="36" t="s">
        <v>111</v>
      </c>
      <c r="D10" s="21"/>
      <c r="E10" s="19">
        <v>24062263</v>
      </c>
      <c r="F10" s="21"/>
      <c r="G10" s="20">
        <v>24889734</v>
      </c>
    </row>
    <row r="11" spans="1:7" ht="21" customHeight="1" x14ac:dyDescent="0.3">
      <c r="A11" s="36" t="s">
        <v>87</v>
      </c>
      <c r="D11" s="21"/>
      <c r="E11" s="19"/>
      <c r="F11" s="21"/>
    </row>
    <row r="12" spans="1:7" ht="21" customHeight="1" x14ac:dyDescent="0.3">
      <c r="B12" s="36" t="s">
        <v>130</v>
      </c>
      <c r="D12" s="21"/>
      <c r="E12" s="19">
        <v>-125401</v>
      </c>
      <c r="F12" s="21"/>
      <c r="G12" s="20">
        <v>1371064</v>
      </c>
    </row>
    <row r="13" spans="1:7" ht="21" customHeight="1" x14ac:dyDescent="0.3">
      <c r="B13" s="36" t="s">
        <v>125</v>
      </c>
      <c r="D13" s="21"/>
      <c r="E13" s="19">
        <v>0</v>
      </c>
      <c r="F13" s="21"/>
      <c r="G13" s="20">
        <v>782932</v>
      </c>
    </row>
    <row r="14" spans="1:7" ht="21" customHeight="1" x14ac:dyDescent="0.3">
      <c r="B14" s="36" t="s">
        <v>88</v>
      </c>
      <c r="D14" s="37"/>
      <c r="E14" s="19">
        <v>4945681</v>
      </c>
      <c r="F14" s="37"/>
      <c r="G14" s="20">
        <v>4496202</v>
      </c>
    </row>
    <row r="15" spans="1:7" ht="21" customHeight="1" x14ac:dyDescent="0.3">
      <c r="B15" s="36" t="s">
        <v>103</v>
      </c>
      <c r="D15" s="37"/>
      <c r="E15" s="19">
        <v>-257386</v>
      </c>
      <c r="F15" s="21"/>
      <c r="G15" s="20">
        <v>-78488</v>
      </c>
    </row>
    <row r="16" spans="1:7" ht="21" customHeight="1" x14ac:dyDescent="0.3">
      <c r="B16" s="36" t="s">
        <v>129</v>
      </c>
      <c r="D16" s="37"/>
      <c r="E16" s="19">
        <v>-626025</v>
      </c>
      <c r="F16" s="37"/>
      <c r="G16" s="20">
        <v>831357</v>
      </c>
    </row>
    <row r="17" spans="1:7" ht="21" customHeight="1" x14ac:dyDescent="0.3">
      <c r="B17" s="36" t="s">
        <v>154</v>
      </c>
      <c r="D17" s="37"/>
      <c r="E17" s="19">
        <v>1138230</v>
      </c>
      <c r="F17" s="37"/>
      <c r="G17" s="20">
        <v>-375838</v>
      </c>
    </row>
    <row r="18" spans="1:7" ht="21" customHeight="1" x14ac:dyDescent="0.3">
      <c r="B18" s="36" t="s">
        <v>158</v>
      </c>
      <c r="D18" s="37"/>
      <c r="E18" s="19">
        <v>-200940</v>
      </c>
      <c r="F18" s="37"/>
      <c r="G18" s="20">
        <v>0</v>
      </c>
    </row>
    <row r="19" spans="1:7" ht="21" customHeight="1" x14ac:dyDescent="0.3">
      <c r="B19" s="36" t="s">
        <v>116</v>
      </c>
      <c r="D19" s="37"/>
      <c r="E19" s="19"/>
      <c r="F19" s="37"/>
    </row>
    <row r="20" spans="1:7" ht="21" customHeight="1" x14ac:dyDescent="0.3">
      <c r="B20" s="36" t="s">
        <v>117</v>
      </c>
      <c r="D20" s="37"/>
      <c r="E20" s="19">
        <v>97515</v>
      </c>
      <c r="F20" s="37"/>
      <c r="G20" s="74">
        <v>0</v>
      </c>
    </row>
    <row r="21" spans="1:7" ht="21" customHeight="1" x14ac:dyDescent="0.3">
      <c r="B21" s="36" t="s">
        <v>161</v>
      </c>
      <c r="D21" s="37"/>
      <c r="E21" s="19">
        <v>-32230</v>
      </c>
      <c r="F21" s="37"/>
      <c r="G21" s="74">
        <v>0</v>
      </c>
    </row>
    <row r="22" spans="1:7" ht="21" customHeight="1" x14ac:dyDescent="0.3">
      <c r="B22" s="36" t="s">
        <v>31</v>
      </c>
      <c r="D22" s="37"/>
      <c r="E22" s="19">
        <v>-600146</v>
      </c>
      <c r="F22" s="37"/>
      <c r="G22" s="20">
        <v>-264992</v>
      </c>
    </row>
    <row r="23" spans="1:7" ht="21" customHeight="1" x14ac:dyDescent="0.3">
      <c r="B23" s="36" t="s">
        <v>68</v>
      </c>
      <c r="D23" s="37"/>
      <c r="E23" s="19">
        <v>1098608</v>
      </c>
      <c r="F23" s="37"/>
      <c r="G23" s="20">
        <v>1233965</v>
      </c>
    </row>
    <row r="24" spans="1:7" ht="21" customHeight="1" x14ac:dyDescent="0.3">
      <c r="B24" s="36" t="s">
        <v>155</v>
      </c>
      <c r="C24" s="29">
        <v>16</v>
      </c>
      <c r="D24" s="21"/>
      <c r="E24" s="19">
        <v>176964</v>
      </c>
      <c r="F24" s="21"/>
      <c r="G24" s="20">
        <v>111751</v>
      </c>
    </row>
    <row r="25" spans="1:7" ht="21" customHeight="1" x14ac:dyDescent="0.3">
      <c r="B25" s="36" t="s">
        <v>89</v>
      </c>
      <c r="D25" s="21"/>
      <c r="E25" s="24">
        <v>511058</v>
      </c>
      <c r="F25" s="21"/>
      <c r="G25" s="32">
        <v>442935</v>
      </c>
    </row>
    <row r="26" spans="1:7" ht="6" customHeight="1" x14ac:dyDescent="0.3">
      <c r="D26" s="21"/>
      <c r="E26" s="19"/>
      <c r="F26" s="21"/>
    </row>
    <row r="27" spans="1:7" ht="20.100000000000001" customHeight="1" x14ac:dyDescent="0.3">
      <c r="D27" s="21"/>
      <c r="E27" s="67">
        <f>SUM(E10:E25)</f>
        <v>30188191</v>
      </c>
      <c r="F27" s="21"/>
      <c r="G27" s="38">
        <f>SUM(G10:G25)</f>
        <v>33440622</v>
      </c>
    </row>
    <row r="28" spans="1:7" ht="21" customHeight="1" x14ac:dyDescent="0.5">
      <c r="A28" s="47" t="s">
        <v>104</v>
      </c>
      <c r="D28" s="21"/>
      <c r="E28" s="19"/>
      <c r="F28" s="21"/>
    </row>
    <row r="29" spans="1:7" ht="21" customHeight="1" x14ac:dyDescent="0.3">
      <c r="B29" s="36" t="s">
        <v>37</v>
      </c>
      <c r="D29" s="21"/>
      <c r="E29" s="19">
        <v>97160617</v>
      </c>
      <c r="F29" s="21"/>
      <c r="G29" s="20">
        <v>-120523598</v>
      </c>
    </row>
    <row r="30" spans="1:7" ht="21" customHeight="1" x14ac:dyDescent="0.3">
      <c r="B30" s="36" t="s">
        <v>38</v>
      </c>
      <c r="D30" s="21"/>
      <c r="E30" s="19">
        <v>-2365628</v>
      </c>
      <c r="F30" s="21"/>
      <c r="G30" s="20">
        <v>-13103683</v>
      </c>
    </row>
    <row r="31" spans="1:7" ht="21" customHeight="1" x14ac:dyDescent="0.3">
      <c r="B31" s="36" t="s">
        <v>25</v>
      </c>
      <c r="D31" s="21"/>
      <c r="E31" s="19">
        <v>-1204462</v>
      </c>
      <c r="F31" s="21"/>
      <c r="G31" s="20">
        <v>-667651</v>
      </c>
    </row>
    <row r="32" spans="1:7" ht="21" customHeight="1" x14ac:dyDescent="0.3">
      <c r="B32" s="36" t="s">
        <v>40</v>
      </c>
      <c r="D32" s="21"/>
      <c r="E32" s="19">
        <v>-5112000</v>
      </c>
      <c r="F32" s="21"/>
      <c r="G32" s="20">
        <v>28742</v>
      </c>
    </row>
    <row r="33" spans="1:7" ht="21" customHeight="1" x14ac:dyDescent="0.3">
      <c r="B33" s="36" t="s">
        <v>44</v>
      </c>
      <c r="D33" s="21"/>
      <c r="E33" s="19">
        <v>195472</v>
      </c>
      <c r="F33" s="21"/>
      <c r="G33" s="20">
        <v>0</v>
      </c>
    </row>
    <row r="34" spans="1:7" ht="21" customHeight="1" x14ac:dyDescent="0.3">
      <c r="B34" s="36" t="s">
        <v>45</v>
      </c>
      <c r="D34" s="21"/>
      <c r="E34" s="19">
        <v>-78080124</v>
      </c>
      <c r="F34" s="21"/>
      <c r="G34" s="20">
        <v>22268396</v>
      </c>
    </row>
    <row r="35" spans="1:7" ht="21" customHeight="1" x14ac:dyDescent="0.3">
      <c r="B35" s="36" t="s">
        <v>126</v>
      </c>
      <c r="D35" s="21"/>
      <c r="E35" s="19">
        <v>2281022</v>
      </c>
      <c r="F35" s="21"/>
      <c r="G35" s="20">
        <v>878741</v>
      </c>
    </row>
    <row r="36" spans="1:7" ht="21" customHeight="1" x14ac:dyDescent="0.3">
      <c r="B36" s="36" t="s">
        <v>29</v>
      </c>
      <c r="D36" s="21"/>
      <c r="E36" s="24">
        <v>99366</v>
      </c>
      <c r="F36" s="21"/>
      <c r="G36" s="32">
        <v>-86086</v>
      </c>
    </row>
    <row r="37" spans="1:7" ht="6" customHeight="1" x14ac:dyDescent="0.3">
      <c r="D37" s="21"/>
      <c r="E37" s="19"/>
      <c r="F37" s="21"/>
    </row>
    <row r="38" spans="1:7" ht="21" customHeight="1" x14ac:dyDescent="0.3">
      <c r="A38" s="36" t="s">
        <v>132</v>
      </c>
      <c r="D38" s="21"/>
      <c r="E38" s="19">
        <f>SUM(E27:E36)</f>
        <v>43162454</v>
      </c>
      <c r="F38" s="21"/>
      <c r="G38" s="20">
        <f>SUM(G27:G36)</f>
        <v>-77764517</v>
      </c>
    </row>
    <row r="39" spans="1:7" ht="21" customHeight="1" x14ac:dyDescent="0.3">
      <c r="A39" s="36" t="s">
        <v>90</v>
      </c>
      <c r="D39" s="21"/>
      <c r="E39" s="19">
        <v>-9645156</v>
      </c>
      <c r="F39" s="21"/>
      <c r="G39" s="20">
        <v>-6208419</v>
      </c>
    </row>
    <row r="40" spans="1:7" ht="21" customHeight="1" x14ac:dyDescent="0.3">
      <c r="A40" s="36" t="s">
        <v>31</v>
      </c>
      <c r="D40" s="21"/>
      <c r="E40" s="24">
        <v>600146</v>
      </c>
      <c r="F40" s="21"/>
      <c r="G40" s="32">
        <v>264992</v>
      </c>
    </row>
    <row r="41" spans="1:7" ht="6" customHeight="1" x14ac:dyDescent="0.3">
      <c r="D41" s="21"/>
      <c r="E41" s="19"/>
      <c r="F41" s="21"/>
    </row>
    <row r="42" spans="1:7" ht="21" customHeight="1" x14ac:dyDescent="0.3">
      <c r="A42" s="18" t="s">
        <v>131</v>
      </c>
      <c r="B42" s="18"/>
      <c r="C42" s="84"/>
      <c r="D42" s="21"/>
      <c r="E42" s="66">
        <f>SUM(E38:E40)</f>
        <v>34117444</v>
      </c>
      <c r="F42" s="21"/>
      <c r="G42" s="22">
        <f>SUM(G38:G40)</f>
        <v>-83707944</v>
      </c>
    </row>
    <row r="43" spans="1:7" ht="9" customHeight="1" x14ac:dyDescent="0.3">
      <c r="A43" s="18"/>
      <c r="B43" s="18"/>
      <c r="C43" s="84"/>
      <c r="D43" s="21"/>
      <c r="E43" s="38"/>
      <c r="F43" s="21"/>
      <c r="G43" s="38"/>
    </row>
    <row r="44" spans="1:7" ht="11.25" customHeight="1" x14ac:dyDescent="0.3">
      <c r="A44" s="18"/>
      <c r="B44" s="18"/>
      <c r="C44" s="84"/>
      <c r="D44" s="21"/>
      <c r="E44" s="38"/>
      <c r="F44" s="21"/>
      <c r="G44" s="38"/>
    </row>
    <row r="45" spans="1:7" ht="21.75" customHeight="1" x14ac:dyDescent="0.3">
      <c r="A45" s="40" t="str">
        <f>+'EQ 7 '!A30</f>
        <v>หมายเหตุประกอบข้อมูลทางการเงินเป็นส่วนหนึ่งของข้อมูลทางการเงินระหว่างกาลนี้</v>
      </c>
      <c r="B45" s="40"/>
      <c r="C45" s="85"/>
      <c r="D45" s="41"/>
      <c r="E45" s="73"/>
      <c r="F45" s="41"/>
      <c r="G45" s="73"/>
    </row>
    <row r="46" spans="1:7" s="12" customFormat="1" ht="21.75" customHeight="1" x14ac:dyDescent="0.3">
      <c r="A46" s="11" t="str">
        <f>+A1</f>
        <v>บริษัท อิทธิฤทธิ์ ไนซ์ คอร์ปอเรชั่น จำกัด (มหาชน)</v>
      </c>
      <c r="B46" s="11"/>
      <c r="C46" s="37"/>
      <c r="D46" s="18"/>
      <c r="E46" s="11"/>
      <c r="F46" s="18"/>
      <c r="G46" s="14"/>
    </row>
    <row r="47" spans="1:7" s="12" customFormat="1" ht="21.75" customHeight="1" x14ac:dyDescent="0.3">
      <c r="A47" s="11" t="s">
        <v>20</v>
      </c>
      <c r="B47" s="11"/>
      <c r="C47" s="37"/>
      <c r="D47" s="8"/>
      <c r="E47" s="11"/>
      <c r="F47" s="8"/>
      <c r="G47" s="14"/>
    </row>
    <row r="48" spans="1:7" s="12" customFormat="1" ht="21.75" customHeight="1" x14ac:dyDescent="0.3">
      <c r="A48" s="13" t="str">
        <f>+A3</f>
        <v>สำหรับรอบระยะเวลาเก้าเดือนสิ้นสุดวันที่ 30 กันยายน พ.ศ. 2567</v>
      </c>
      <c r="B48" s="13"/>
      <c r="C48" s="83"/>
      <c r="D48" s="9"/>
      <c r="E48" s="13"/>
      <c r="F48" s="9"/>
      <c r="G48" s="15"/>
    </row>
    <row r="49" spans="1:7" s="12" customFormat="1" ht="20.100000000000001" customHeight="1" x14ac:dyDescent="0.3">
      <c r="A49" s="11"/>
      <c r="B49" s="11"/>
      <c r="C49" s="37"/>
      <c r="D49" s="10"/>
      <c r="E49" s="11"/>
      <c r="F49" s="10"/>
      <c r="G49" s="14"/>
    </row>
    <row r="50" spans="1:7" s="12" customFormat="1" ht="21" customHeight="1" x14ac:dyDescent="0.3">
      <c r="A50" s="11"/>
      <c r="B50" s="11"/>
      <c r="C50" s="37"/>
      <c r="D50" s="10"/>
      <c r="E50" s="11"/>
      <c r="F50" s="10"/>
      <c r="G50" s="121" t="str">
        <f>G5</f>
        <v>ปรับปรุงใหม่</v>
      </c>
    </row>
    <row r="51" spans="1:7" s="12" customFormat="1" ht="21" customHeight="1" x14ac:dyDescent="0.3">
      <c r="A51" s="11"/>
      <c r="B51" s="11"/>
      <c r="C51" s="37"/>
      <c r="D51" s="10"/>
      <c r="E51" s="16" t="s">
        <v>23</v>
      </c>
      <c r="F51" s="10"/>
      <c r="G51" s="16" t="s">
        <v>23</v>
      </c>
    </row>
    <row r="52" spans="1:7" s="12" customFormat="1" ht="21" customHeight="1" x14ac:dyDescent="0.3">
      <c r="A52" s="11"/>
      <c r="B52" s="11"/>
      <c r="C52" s="37"/>
      <c r="D52" s="37"/>
      <c r="E52" s="1" t="s">
        <v>35</v>
      </c>
      <c r="F52" s="2"/>
      <c r="G52" s="1" t="s">
        <v>34</v>
      </c>
    </row>
    <row r="53" spans="1:7" s="12" customFormat="1" ht="21" customHeight="1" x14ac:dyDescent="0.3">
      <c r="A53" s="11"/>
      <c r="B53" s="11"/>
      <c r="C53" s="3" t="s">
        <v>7</v>
      </c>
      <c r="D53" s="84"/>
      <c r="E53" s="17" t="s">
        <v>6</v>
      </c>
      <c r="F53" s="84"/>
      <c r="G53" s="17" t="s">
        <v>6</v>
      </c>
    </row>
    <row r="54" spans="1:7" ht="6" customHeight="1" x14ac:dyDescent="0.3">
      <c r="A54" s="18"/>
      <c r="B54" s="18"/>
      <c r="C54" s="84"/>
      <c r="D54" s="37"/>
      <c r="E54" s="70"/>
      <c r="F54" s="37"/>
      <c r="G54" s="74"/>
    </row>
    <row r="55" spans="1:7" ht="21" customHeight="1" x14ac:dyDescent="0.3">
      <c r="A55" s="39" t="s">
        <v>91</v>
      </c>
      <c r="B55" s="23"/>
      <c r="D55" s="21"/>
      <c r="E55" s="70"/>
      <c r="F55" s="21"/>
      <c r="G55" s="74"/>
    </row>
    <row r="56" spans="1:7" ht="21" customHeight="1" x14ac:dyDescent="0.3">
      <c r="A56" s="23" t="s">
        <v>137</v>
      </c>
      <c r="B56" s="23"/>
      <c r="D56" s="21"/>
      <c r="E56" s="70">
        <v>-208765</v>
      </c>
      <c r="F56" s="21"/>
      <c r="G56" s="74">
        <v>-20032561</v>
      </c>
    </row>
    <row r="57" spans="1:7" ht="21" customHeight="1" x14ac:dyDescent="0.3">
      <c r="A57" s="23" t="s">
        <v>148</v>
      </c>
      <c r="B57" s="23"/>
      <c r="D57" s="21"/>
      <c r="E57" s="70">
        <v>0</v>
      </c>
      <c r="F57" s="21"/>
      <c r="G57" s="74">
        <v>-1001000</v>
      </c>
    </row>
    <row r="58" spans="1:7" ht="21" customHeight="1" x14ac:dyDescent="0.3">
      <c r="A58" s="23" t="s">
        <v>162</v>
      </c>
      <c r="B58" s="23"/>
      <c r="D58" s="21"/>
      <c r="E58" s="70">
        <v>32230</v>
      </c>
      <c r="F58" s="21"/>
      <c r="G58" s="74">
        <v>0</v>
      </c>
    </row>
    <row r="59" spans="1:7" ht="21" customHeight="1" x14ac:dyDescent="0.3">
      <c r="A59" s="23" t="s">
        <v>127</v>
      </c>
      <c r="B59" s="23"/>
      <c r="C59" s="29">
        <v>11</v>
      </c>
      <c r="D59" s="21"/>
      <c r="E59" s="70">
        <v>-2880000</v>
      </c>
      <c r="F59" s="21"/>
      <c r="G59" s="74">
        <v>0</v>
      </c>
    </row>
    <row r="60" spans="1:7" ht="21" customHeight="1" x14ac:dyDescent="0.3">
      <c r="A60" s="23" t="s">
        <v>92</v>
      </c>
      <c r="B60" s="23"/>
      <c r="C60" s="29">
        <v>12</v>
      </c>
      <c r="D60" s="21"/>
      <c r="E60" s="70">
        <v>-2028047</v>
      </c>
      <c r="F60" s="21"/>
      <c r="G60" s="74">
        <v>-673708</v>
      </c>
    </row>
    <row r="61" spans="1:7" ht="21" customHeight="1" x14ac:dyDescent="0.3">
      <c r="A61" s="23" t="s">
        <v>93</v>
      </c>
      <c r="B61" s="23"/>
      <c r="D61" s="21"/>
      <c r="E61" s="70">
        <v>367757</v>
      </c>
      <c r="F61" s="21"/>
      <c r="G61" s="74">
        <v>129621</v>
      </c>
    </row>
    <row r="62" spans="1:7" ht="21" customHeight="1" x14ac:dyDescent="0.3">
      <c r="A62" s="23" t="s">
        <v>94</v>
      </c>
      <c r="B62" s="23"/>
      <c r="C62" s="29">
        <v>13</v>
      </c>
      <c r="D62" s="21"/>
      <c r="E62" s="71">
        <v>-180100</v>
      </c>
      <c r="F62" s="21"/>
      <c r="G62" s="73">
        <v>-103200</v>
      </c>
    </row>
    <row r="63" spans="1:7" ht="6" customHeight="1" x14ac:dyDescent="0.3">
      <c r="A63" s="23"/>
      <c r="B63" s="23"/>
      <c r="D63" s="21"/>
      <c r="E63" s="70"/>
      <c r="F63" s="21"/>
      <c r="G63" s="74"/>
    </row>
    <row r="64" spans="1:7" ht="21" customHeight="1" x14ac:dyDescent="0.3">
      <c r="A64" s="39" t="s">
        <v>133</v>
      </c>
      <c r="B64" s="23"/>
      <c r="D64" s="21"/>
      <c r="E64" s="71">
        <f>SUM(E56:E62)</f>
        <v>-4896925</v>
      </c>
      <c r="F64" s="21"/>
      <c r="G64" s="32">
        <f>SUM(G56:G63)</f>
        <v>-21680848</v>
      </c>
    </row>
    <row r="65" spans="1:7" ht="21" customHeight="1" x14ac:dyDescent="0.3">
      <c r="A65" s="23"/>
      <c r="B65" s="23"/>
      <c r="D65" s="21"/>
      <c r="E65" s="70"/>
      <c r="F65" s="21"/>
      <c r="G65" s="74"/>
    </row>
    <row r="66" spans="1:7" ht="21" customHeight="1" x14ac:dyDescent="0.3">
      <c r="A66" s="18" t="s">
        <v>22</v>
      </c>
      <c r="B66" s="18"/>
      <c r="C66" s="84"/>
      <c r="D66" s="21"/>
      <c r="E66" s="19"/>
      <c r="F66" s="21"/>
    </row>
    <row r="67" spans="1:7" ht="21" customHeight="1" x14ac:dyDescent="0.3">
      <c r="A67" s="36" t="s">
        <v>95</v>
      </c>
      <c r="C67" s="29">
        <v>17</v>
      </c>
      <c r="D67" s="21"/>
      <c r="E67" s="19">
        <v>0</v>
      </c>
      <c r="F67" s="21"/>
      <c r="G67" s="20">
        <v>200469737</v>
      </c>
    </row>
    <row r="68" spans="1:7" ht="21" customHeight="1" x14ac:dyDescent="0.3">
      <c r="A68" s="36" t="s">
        <v>149</v>
      </c>
      <c r="C68" s="29">
        <v>15</v>
      </c>
      <c r="D68" s="21"/>
      <c r="E68" s="19">
        <v>10000000</v>
      </c>
      <c r="F68" s="21"/>
      <c r="G68" s="20">
        <v>0</v>
      </c>
    </row>
    <row r="69" spans="1:7" ht="21" customHeight="1" x14ac:dyDescent="0.3">
      <c r="A69" s="36" t="s">
        <v>96</v>
      </c>
      <c r="D69" s="21"/>
      <c r="E69" s="19">
        <v>0</v>
      </c>
      <c r="F69" s="21"/>
      <c r="G69" s="20">
        <v>-849213</v>
      </c>
    </row>
    <row r="70" spans="1:7" ht="21" customHeight="1" x14ac:dyDescent="0.3">
      <c r="A70" s="36" t="s">
        <v>150</v>
      </c>
      <c r="C70" s="29">
        <v>15</v>
      </c>
      <c r="D70" s="21"/>
      <c r="E70" s="19">
        <v>-105010</v>
      </c>
      <c r="F70" s="21"/>
      <c r="G70" s="20">
        <v>0</v>
      </c>
    </row>
    <row r="71" spans="1:7" ht="21" customHeight="1" x14ac:dyDescent="0.3">
      <c r="A71" s="36" t="s">
        <v>97</v>
      </c>
      <c r="D71" s="21"/>
      <c r="E71" s="19">
        <v>0</v>
      </c>
      <c r="F71" s="21"/>
      <c r="G71" s="20">
        <v>-54077</v>
      </c>
    </row>
    <row r="72" spans="1:7" ht="21" customHeight="1" x14ac:dyDescent="0.3">
      <c r="A72" s="36" t="s">
        <v>98</v>
      </c>
      <c r="D72" s="21"/>
      <c r="E72" s="19">
        <v>-1745844</v>
      </c>
      <c r="F72" s="21"/>
      <c r="G72" s="20">
        <v>-1899428</v>
      </c>
    </row>
    <row r="73" spans="1:7" ht="21" customHeight="1" x14ac:dyDescent="0.3">
      <c r="A73" s="36" t="s">
        <v>99</v>
      </c>
      <c r="D73" s="21"/>
      <c r="E73" s="24">
        <v>-1098512</v>
      </c>
      <c r="F73" s="21"/>
      <c r="G73" s="32">
        <v>-1179888</v>
      </c>
    </row>
    <row r="74" spans="1:7" ht="6" customHeight="1" x14ac:dyDescent="0.3">
      <c r="D74" s="21"/>
      <c r="E74" s="19"/>
      <c r="F74" s="21"/>
    </row>
    <row r="75" spans="1:7" ht="21" customHeight="1" x14ac:dyDescent="0.3">
      <c r="A75" s="18" t="s">
        <v>157</v>
      </c>
      <c r="B75" s="18"/>
      <c r="C75" s="84"/>
      <c r="D75" s="21"/>
      <c r="E75" s="24">
        <f>SUM(E67:E74)</f>
        <v>7050634</v>
      </c>
      <c r="F75" s="21"/>
      <c r="G75" s="32">
        <f>SUM(G67:G74)</f>
        <v>196487131</v>
      </c>
    </row>
    <row r="76" spans="1:7" ht="21" customHeight="1" x14ac:dyDescent="0.3">
      <c r="A76" s="18"/>
      <c r="B76" s="18"/>
      <c r="C76" s="84"/>
      <c r="D76" s="21"/>
      <c r="E76" s="19"/>
      <c r="F76" s="21"/>
    </row>
    <row r="77" spans="1:7" ht="21" customHeight="1" x14ac:dyDescent="0.3">
      <c r="A77" s="18" t="s">
        <v>159</v>
      </c>
      <c r="B77" s="18"/>
      <c r="C77" s="84"/>
      <c r="D77" s="21"/>
      <c r="E77" s="19">
        <f>SUM(E42,E64,E75)</f>
        <v>36271153</v>
      </c>
      <c r="F77" s="21"/>
      <c r="G77" s="20">
        <f>SUM(G42,G64,G75)</f>
        <v>91098339</v>
      </c>
    </row>
    <row r="78" spans="1:7" ht="21" customHeight="1" x14ac:dyDescent="0.3">
      <c r="A78" s="36" t="s">
        <v>118</v>
      </c>
      <c r="D78" s="21"/>
      <c r="E78" s="66">
        <v>108006648</v>
      </c>
      <c r="F78" s="21"/>
      <c r="G78" s="32">
        <v>45307283</v>
      </c>
    </row>
    <row r="79" spans="1:7" ht="6" customHeight="1" x14ac:dyDescent="0.3">
      <c r="D79" s="21"/>
      <c r="E79" s="19"/>
      <c r="F79" s="21"/>
    </row>
    <row r="80" spans="1:7" ht="21" customHeight="1" thickBot="1" x14ac:dyDescent="0.35">
      <c r="A80" s="18" t="s">
        <v>105</v>
      </c>
      <c r="B80" s="18"/>
      <c r="C80" s="84"/>
      <c r="D80" s="21"/>
      <c r="E80" s="6">
        <f>SUM(E77:E78)</f>
        <v>144277801</v>
      </c>
      <c r="F80" s="21"/>
      <c r="G80" s="25">
        <f>SUM(G77:G78)</f>
        <v>136405622</v>
      </c>
    </row>
    <row r="81" spans="1:7" ht="21" customHeight="1" thickTop="1" x14ac:dyDescent="0.3">
      <c r="A81" s="18"/>
      <c r="B81" s="18"/>
      <c r="C81" s="84"/>
      <c r="D81" s="21"/>
      <c r="E81" s="19"/>
      <c r="F81" s="21"/>
    </row>
    <row r="82" spans="1:7" ht="21" customHeight="1" x14ac:dyDescent="0.3">
      <c r="A82" s="18" t="s">
        <v>139</v>
      </c>
      <c r="B82" s="18"/>
      <c r="C82" s="84"/>
      <c r="D82" s="21"/>
      <c r="E82" s="19"/>
      <c r="F82" s="21"/>
    </row>
    <row r="83" spans="1:7" ht="21" customHeight="1" x14ac:dyDescent="0.3">
      <c r="A83" s="36" t="s">
        <v>128</v>
      </c>
      <c r="B83" s="18"/>
      <c r="C83" s="29">
        <v>11</v>
      </c>
      <c r="D83" s="21"/>
      <c r="E83" s="19">
        <v>1321513</v>
      </c>
      <c r="F83" s="21"/>
      <c r="G83" s="20">
        <v>0</v>
      </c>
    </row>
    <row r="84" spans="1:7" ht="21" customHeight="1" x14ac:dyDescent="0.3">
      <c r="A84" s="18"/>
      <c r="B84" s="18"/>
      <c r="C84" s="84"/>
      <c r="D84" s="21"/>
      <c r="E84" s="20"/>
      <c r="F84" s="21"/>
    </row>
    <row r="85" spans="1:7" ht="21" customHeight="1" x14ac:dyDescent="0.3">
      <c r="A85" s="18"/>
      <c r="B85" s="18"/>
      <c r="C85" s="84"/>
      <c r="D85" s="21"/>
      <c r="E85" s="20"/>
      <c r="F85" s="21"/>
    </row>
    <row r="86" spans="1:7" ht="21" customHeight="1" x14ac:dyDescent="0.3">
      <c r="A86" s="18"/>
      <c r="B86" s="18"/>
      <c r="C86" s="84"/>
      <c r="D86" s="21"/>
      <c r="E86" s="20"/>
      <c r="F86" s="21"/>
    </row>
    <row r="87" spans="1:7" ht="21" customHeight="1" x14ac:dyDescent="0.3">
      <c r="A87" s="18"/>
      <c r="B87" s="18"/>
      <c r="C87" s="84"/>
      <c r="D87" s="21"/>
      <c r="E87" s="20"/>
      <c r="F87" s="21"/>
    </row>
    <row r="88" spans="1:7" ht="21" customHeight="1" x14ac:dyDescent="0.3">
      <c r="A88" s="18"/>
      <c r="B88" s="18"/>
      <c r="C88" s="84"/>
      <c r="D88" s="21"/>
      <c r="E88" s="20"/>
      <c r="F88" s="21"/>
    </row>
    <row r="89" spans="1:7" ht="15.75" customHeight="1" x14ac:dyDescent="0.3">
      <c r="A89" s="18"/>
      <c r="B89" s="18"/>
      <c r="C89" s="84"/>
      <c r="D89" s="21"/>
      <c r="E89" s="20"/>
      <c r="F89" s="21"/>
    </row>
    <row r="90" spans="1:7" ht="21.75" customHeight="1" x14ac:dyDescent="0.3">
      <c r="A90" s="31" t="s">
        <v>33</v>
      </c>
      <c r="B90" s="31"/>
      <c r="C90" s="85"/>
      <c r="D90" s="31"/>
      <c r="E90" s="31"/>
      <c r="F90" s="31"/>
      <c r="G90" s="73"/>
    </row>
  </sheetData>
  <pageMargins left="0.8" right="0.75" top="0.5" bottom="0.6" header="0.49" footer="0.4"/>
  <pageSetup paperSize="9" scale="90" firstPageNumber="8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 2-4</vt:lpstr>
      <vt:lpstr>PL 5 (3M)</vt:lpstr>
      <vt:lpstr>PL 6 (9M)</vt:lpstr>
      <vt:lpstr>EQ 7 </vt:lpstr>
      <vt:lpstr>CF 8-9</vt:lpstr>
      <vt:lpstr>'BS 2-4'!Print_Area</vt:lpstr>
      <vt:lpstr>'PL 5 (3M)'!Print_Area</vt:lpstr>
      <vt:lpstr>'PL 6 (9M)'!Print_Area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PwC_Audit</dc:creator>
  <cp:lastModifiedBy>Nattawadee Makwattanasuk (TH)</cp:lastModifiedBy>
  <cp:lastPrinted>2024-11-11T03:59:01Z</cp:lastPrinted>
  <dcterms:created xsi:type="dcterms:W3CDTF">2016-03-01T09:26:05Z</dcterms:created>
  <dcterms:modified xsi:type="dcterms:W3CDTF">2024-11-12T08:43:04Z</dcterms:modified>
</cp:coreProperties>
</file>