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nmakwattan001\Documents\3_ITTHI\Q2'24\Draft FS\"/>
    </mc:Choice>
  </mc:AlternateContent>
  <xr:revisionPtr revIDLastSave="0" documentId="13_ncr:1_{E91EDB80-4235-4A89-A1C9-5B6DC1ECEC74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BS 2-4" sheetId="12" r:id="rId1"/>
    <sheet name="PL 5 (3M)" sheetId="8" r:id="rId2"/>
    <sheet name="PL 6 (6M)" sheetId="14" r:id="rId3"/>
    <sheet name="EQ 7 " sheetId="13" r:id="rId4"/>
    <sheet name="CF 8-9" sheetId="10" r:id="rId5"/>
  </sheets>
  <definedNames>
    <definedName name="__xlfn.BAHTTEXT">#NAME?</definedName>
    <definedName name="_Order1">255</definedName>
    <definedName name="_Order2">255</definedName>
    <definedName name="AS2DocOpenMode">"AS2DocumentEdit"</definedName>
    <definedName name="HTML_CodePage">874</definedName>
    <definedName name="HTML_Control" localSheetId="0">{"'Model'!$A$1:$N$53"}</definedName>
    <definedName name="HTML_Control" localSheetId="4">{"'Model'!$A$1:$N$53"}</definedName>
    <definedName name="HTML_Control">{"'Model'!$A$1:$N$53"}</definedName>
    <definedName name="HTML_Description">""</definedName>
    <definedName name="HTML_Email">""</definedName>
    <definedName name="HTML_Header">"Model"</definedName>
    <definedName name="HTML_LastUpdate">"31/7/01"</definedName>
    <definedName name="HTML_LineAfter">FALSE</definedName>
    <definedName name="HTML_LineBefore">FALSE</definedName>
    <definedName name="HTML_Name">"Bundit Sanguanprasert"</definedName>
    <definedName name="HTML_OBDlg2">TRUE</definedName>
    <definedName name="HTML_OBDlg4">TRUE</definedName>
    <definedName name="HTML_OS">0</definedName>
    <definedName name="HTML_PathFile">"C:\My Documents\TPS project\Carried Loss\SCC2.htm"</definedName>
    <definedName name="HTML_Title">"Model SCC"</definedName>
    <definedName name="iopo" localSheetId="0">{"'Model'!$A$1:$N$53"}</definedName>
    <definedName name="iopo" localSheetId="4">{"'Model'!$A$1:$N$53"}</definedName>
    <definedName name="iopo">{"'Model'!$A$1:$N$53"}</definedName>
    <definedName name="_xlnm.Print_Area" localSheetId="0">'BS 2-4'!$A$1:$H$122</definedName>
    <definedName name="_xlnm.Print_Area" localSheetId="1">'PL 5 (3M)'!$A$1:$H$42</definedName>
    <definedName name="_xlnm.Print_Area" localSheetId="2">'PL 6 (6M)'!$A$1:$H$43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test" localSheetId="0">{"'Model'!$A$1:$N$53"}</definedName>
    <definedName name="test" localSheetId="4">{"'Model'!$A$1:$N$53"}</definedName>
    <definedName name="test">{"'Model'!$A$1:$N$53"}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0" l="1"/>
  <c r="G73" i="10"/>
  <c r="G50" i="10" l="1"/>
  <c r="H87" i="12"/>
  <c r="H46" i="12"/>
  <c r="P24" i="13"/>
  <c r="H35" i="12"/>
  <c r="F35" i="12"/>
  <c r="H23" i="12"/>
  <c r="F23" i="12"/>
  <c r="F37" i="12" s="1"/>
  <c r="G71" i="10"/>
  <c r="G62" i="10"/>
  <c r="E62" i="10"/>
  <c r="E71" i="10"/>
  <c r="A3" i="13"/>
  <c r="G27" i="10" l="1"/>
  <c r="A3" i="10" l="1"/>
  <c r="P21" i="13"/>
  <c r="P16" i="13" l="1"/>
  <c r="H19" i="14" l="1"/>
  <c r="F19" i="14"/>
  <c r="H13" i="14"/>
  <c r="F13" i="14"/>
  <c r="A1" i="14"/>
  <c r="N26" i="13"/>
  <c r="J26" i="13"/>
  <c r="H26" i="13"/>
  <c r="F26" i="13"/>
  <c r="D26" i="13"/>
  <c r="F21" i="14" l="1"/>
  <c r="F29" i="14" s="1"/>
  <c r="F32" i="14" s="1"/>
  <c r="H21" i="14"/>
  <c r="H29" i="14" s="1"/>
  <c r="H32" i="14" s="1"/>
  <c r="H35" i="14" s="1"/>
  <c r="F19" i="8"/>
  <c r="F13" i="8"/>
  <c r="H13" i="8"/>
  <c r="F71" i="12"/>
  <c r="F35" i="14" l="1"/>
  <c r="E27" i="10"/>
  <c r="F21" i="8"/>
  <c r="P26" i="13" l="1"/>
  <c r="L26" i="13"/>
  <c r="F112" i="12" s="1"/>
  <c r="A48" i="10"/>
  <c r="A1" i="10"/>
  <c r="A46" i="10" s="1"/>
  <c r="A1" i="8"/>
  <c r="A83" i="12"/>
  <c r="A42" i="12"/>
  <c r="A30" i="13" l="1"/>
  <c r="A45" i="10" s="1"/>
  <c r="N19" i="13"/>
  <c r="J19" i="13"/>
  <c r="H19" i="13"/>
  <c r="F19" i="13"/>
  <c r="D19" i="13"/>
  <c r="P17" i="13"/>
  <c r="P13" i="13"/>
  <c r="H19" i="8"/>
  <c r="H21" i="8" s="1"/>
  <c r="H29" i="8" s="1"/>
  <c r="H32" i="8" s="1"/>
  <c r="H35" i="8" s="1"/>
  <c r="L19" i="13" l="1"/>
  <c r="P19" i="13"/>
  <c r="G38" i="10" l="1"/>
  <c r="G42" i="10" s="1"/>
  <c r="A82" i="12"/>
  <c r="H71" i="12"/>
  <c r="G76" i="10" l="1"/>
  <c r="A122" i="12"/>
  <c r="H112" i="12"/>
  <c r="H63" i="12"/>
  <c r="H73" i="12" s="1"/>
  <c r="F63" i="12"/>
  <c r="F73" i="12" s="1"/>
  <c r="A44" i="12"/>
  <c r="A85" i="12" s="1"/>
  <c r="H37" i="12" l="1"/>
  <c r="H114" i="12"/>
  <c r="F114" i="12"/>
  <c r="F29" i="8" l="1"/>
  <c r="F32" i="8" s="1"/>
  <c r="F35" i="8" l="1"/>
  <c r="E38" i="10"/>
  <c r="E42" i="10" s="1"/>
  <c r="E76" i="10" s="1"/>
</calcChain>
</file>

<file path=xl/sharedStrings.xml><?xml version="1.0" encoding="utf-8"?>
<sst xmlns="http://schemas.openxmlformats.org/spreadsheetml/2006/main" count="258" uniqueCount="155">
  <si>
    <t>ทุนที่ออกและชำระแล้ว</t>
  </si>
  <si>
    <t>ทุนจดทะเบียน</t>
  </si>
  <si>
    <t>ทุนเรือนหุ้น</t>
  </si>
  <si>
    <t>รวมหนี้สิน</t>
  </si>
  <si>
    <t>รวมหนี้สินหมุนเวียน</t>
  </si>
  <si>
    <t>หนี้สินหมุนเวียน</t>
  </si>
  <si>
    <t>บาท</t>
  </si>
  <si>
    <t>หมายเหตุ</t>
  </si>
  <si>
    <t>รวมสินทรัพย์</t>
  </si>
  <si>
    <t>รวมสินทรัพย์หมุนเวียน</t>
  </si>
  <si>
    <t>เงินสดและรายการเทียบเท่าเงินสด</t>
  </si>
  <si>
    <t>สินทรัพย์หมุนเวียน</t>
  </si>
  <si>
    <t>สินทรัพย์</t>
  </si>
  <si>
    <t>ค่าใช้จ่ายในการบริหาร</t>
  </si>
  <si>
    <t xml:space="preserve"> </t>
  </si>
  <si>
    <t>ทุนที่ออกและ</t>
  </si>
  <si>
    <t>หนี้สินและส่วนของเจ้าของ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</si>
  <si>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</si>
  <si>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</si>
  <si>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</si>
  <si>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งบกระแสเงินสด</t>
  </si>
  <si>
    <t>กระแสเงินสดจากกิจกรรมดำเนินงาน</t>
  </si>
  <si>
    <t>กระแสเงินสดจากกิจกรรมจัดหาเงิน</t>
  </si>
  <si>
    <t>ยังไม่ได้ตรวจสอบ</t>
  </si>
  <si>
    <t>31 ธันวาคม</t>
  </si>
  <si>
    <t>สินทรัพย์หมุนเวียนอื่น</t>
  </si>
  <si>
    <t>สินทรัพย์ไม่หมุนเวียน</t>
  </si>
  <si>
    <t>สินทรัพย์ภาษีเงินได้รอการตัดบัญชี</t>
  </si>
  <si>
    <t>รวมสินทรัพย์ไม่หมุนเวียน</t>
  </si>
  <si>
    <t>หนี้สินหมุนเวียนอื่น</t>
  </si>
  <si>
    <t>รายได้อื่น</t>
  </si>
  <si>
    <t>ดอกเบี้ยรับ</t>
  </si>
  <si>
    <t>ตรวจสอบแล้ว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</si>
  <si>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</si>
  <si>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พ.ศ. 2566</t>
  </si>
  <si>
    <t>พ.ศ. 2567</t>
  </si>
  <si>
    <t>บริษัท อิทธิฤทธิ์ ไนซ์ คอร์ปอเรชั่น จำกัด (มหาชน)</t>
  </si>
  <si>
    <t>ลูกหนี้การค้าและลูกหนี้หมุนเวียนอื่น</t>
  </si>
  <si>
    <t>สินค้าคงเหลือ</t>
  </si>
  <si>
    <t>สินทรัพย์ทางการเงินหมุนเวียนอื่น</t>
  </si>
  <si>
    <t>เงินฝากธนาคารที่มีภาระค้ำประกัน</t>
  </si>
  <si>
    <t>สินทรัพย์สิทธิการใช้</t>
  </si>
  <si>
    <t xml:space="preserve">ส่วนปรับปรุงอาคารเช่าและอุปกรณ์ </t>
  </si>
  <si>
    <t>สินทรัพย์ไม่มีตัวตนอื่น</t>
  </si>
  <si>
    <t>สินทรัพย์ไม่หมุนเวียนอื่น</t>
  </si>
  <si>
    <t>เจ้าหนี้การค้าและเจ้าหนี้หมุนเวียนอื่น</t>
  </si>
  <si>
    <t xml:space="preserve">หนี้สินที่เกิดจากสัญญา 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</si>
  <si>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</si>
  <si>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</si>
  <si>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หนี้สินตราสารอนุพันธ์</t>
  </si>
  <si>
    <t>หนี้สินไม่หมุนเวียน</t>
  </si>
  <si>
    <t>หนี้สินตามสัญญาเช่า</t>
  </si>
  <si>
    <t>ประมาณการหนี้สินสำหรับการรับประกันสินค้า</t>
  </si>
  <si>
    <t>รวมหนี้สินไม่หมุนเวียน</t>
  </si>
  <si>
    <r>
      <t xml:space="preserve">หนี้สินและส่วนของเจ้าของ </t>
    </r>
    <r>
      <rPr>
        <sz val="14"/>
        <rFont val="Browallia New"/>
        <family val="2"/>
      </rPr>
      <t>(ต่อ)</t>
    </r>
  </si>
  <si>
    <t xml:space="preserve">หุ้นสามัญ จำนวน 270,000,000 หุ้น </t>
  </si>
  <si>
    <t xml:space="preserve">   มูลค่าที่ตราไว้หุ้นละ 0.50 บาท</t>
  </si>
  <si>
    <t xml:space="preserve">   มูลค่าที่ได้รับชำระแล้วหุ้นละ 0.50 บาท</t>
  </si>
  <si>
    <t>ส่วนเกินมูลค่าหุ้นสามัญ</t>
  </si>
  <si>
    <t>ส่วนเกินทุนจากการจ่ายโดยใช้หุ้นเป็นเกณฑ์</t>
  </si>
  <si>
    <t>กำไรสะสม</t>
  </si>
  <si>
    <t>ยังไม่ได้จัดสรร</t>
  </si>
  <si>
    <t>รายได้</t>
  </si>
  <si>
    <t>รายได้จากการขาย</t>
  </si>
  <si>
    <t>รายได้จากการให้บริการ</t>
  </si>
  <si>
    <t>รวมรายได้</t>
  </si>
  <si>
    <t>ต้นทุนขาย</t>
  </si>
  <si>
    <t>ต้นทุนการให้บริการ</t>
  </si>
  <si>
    <t>ต้นทุนทางการเงิน</t>
  </si>
  <si>
    <t>ผลขาดทุนด้านเครดิตที่คาดว่าจะเกิดขึ้น (กลับรายการ)</t>
  </si>
  <si>
    <t>องค์ประกอบอื่นของ</t>
  </si>
  <si>
    <t>จัดสรรแล้ว</t>
  </si>
  <si>
    <t>ส่วนของผู้ถือหุ้น</t>
  </si>
  <si>
    <t>ขาดทุนเบ็ดเสร็จอื่น</t>
  </si>
  <si>
    <t>ส่วนเกินทุนจาก</t>
  </si>
  <si>
    <t>ผลขาดทุนจากการวัดมูลค่าใหม่</t>
  </si>
  <si>
    <t>รวม</t>
  </si>
  <si>
    <t>ส่วนเกินมูลค่า</t>
  </si>
  <si>
    <t>การจ่ายโดยใช้หุ้น</t>
  </si>
  <si>
    <t>ของผลประโยชน์พนักงาน</t>
  </si>
  <si>
    <t>ส่วนของ</t>
  </si>
  <si>
    <t xml:space="preserve"> ชำระแล้ว</t>
  </si>
  <si>
    <t>หุ้นสามัญ</t>
  </si>
  <si>
    <t>เป็นเกณฑ์</t>
  </si>
  <si>
    <t>ตามกฎหมาย</t>
  </si>
  <si>
    <t>ที่กำหนดไว้</t>
  </si>
  <si>
    <t>ผู้ถือหุ้น</t>
  </si>
  <si>
    <t>งบฐานะการเงิน</t>
  </si>
  <si>
    <t>รายการปรับปรุง</t>
  </si>
  <si>
    <t>ค่าเสื่อมราคาและค่าตัดจำหน่าย</t>
  </si>
  <si>
    <t>ค่าใช้จ่ายผลประโยชน์พนักงาน</t>
  </si>
  <si>
    <t>จ่ายภาษีเงินได้</t>
  </si>
  <si>
    <t>กระแสเงินสดจากกิจกรรมลงทุน</t>
  </si>
  <si>
    <t>เงินสดจ่ายเพื่อซื้ออุปกรณ์</t>
  </si>
  <si>
    <t>เงินสดรับจากการขายอุปกรณ์</t>
  </si>
  <si>
    <t>เงินสดจ่ายเพื่อซื้อสินทรัพย์ไม่มีตัวตนอื่น</t>
  </si>
  <si>
    <t>เงินสดรับจากการเพิ่มทุน</t>
  </si>
  <si>
    <t>เงินสดจ่ายคืนเงินกู้ยืมระยะยาว</t>
  </si>
  <si>
    <t>เงินสดจ่ายดอกเบี้ยเงินกู้ยืม</t>
  </si>
  <si>
    <t>เงินสดจ่ายหนี้สินตามสัญญาเช่า</t>
  </si>
  <si>
    <t>เงินสดจ่ายดอกเบี้ยตามสัญญาเช่า</t>
  </si>
  <si>
    <t>กำไรต่อหุ้นขั้นพื้นฐาน</t>
  </si>
  <si>
    <t>การเปลี่ยนแปลงในส่วนของเจ้าของสำหรับ</t>
  </si>
  <si>
    <t xml:space="preserve"> รอบระยะเวลา</t>
  </si>
  <si>
    <t>กำไรจากการจำหน่ายและตัดจำหน่ายอุปกรณ์และสินทรัพย์ไม่มีตัวตน</t>
  </si>
  <si>
    <t xml:space="preserve">การเปลี่ยนแปลงเงินทุนหมุนเวียน: </t>
  </si>
  <si>
    <t>เงินสดและรายการเทียบเท่าเงินสดสิ้นรอบระยะเวลา</t>
  </si>
  <si>
    <t>ต้นทุนขายและการให้บริการ</t>
  </si>
  <si>
    <t>รวมต้นทุนขายและการให้บริการ</t>
  </si>
  <si>
    <t>กำไรขั้นต้น</t>
  </si>
  <si>
    <t>ค่าใช้จ่ายในการขาย</t>
  </si>
  <si>
    <t>กำไรก่อนต้นทุนทางการเงินและภาษีเงินได้</t>
  </si>
  <si>
    <t>กำไรก่อนภาษีเงินได้</t>
  </si>
  <si>
    <t>กำไรสุทธิสำหรับรอบระยะเวลา</t>
  </si>
  <si>
    <t>กำไรต่อหุ้น</t>
  </si>
  <si>
    <t>สำรอง</t>
  </si>
  <si>
    <t>องค์ประกอบอื่นของส่วนของเจ้าของ</t>
  </si>
  <si>
    <t>รายการขาดทุนที่ยังไม่เกิดขึ้นจริงจากการวัดมูลค่ายุติธรรม</t>
  </si>
  <si>
    <t xml:space="preserve">   ของสินทรัพย์ทางการเงินอื่น</t>
  </si>
  <si>
    <t>เงินสดและรายการเทียบเท่าเงินสดต้นรอบระยะเวลา</t>
  </si>
  <si>
    <t>งบกำไรขาดทุนเบ็ดเสร็จ</t>
  </si>
  <si>
    <t>เงินสดสุทธิ (ใช้ไปใน) ได้มาจากกิจกรรมจัดหาเงิน</t>
  </si>
  <si>
    <r>
      <t xml:space="preserve">งบการเปลี่ยนแปลงส่วนของเจ้าของ </t>
    </r>
    <r>
      <rPr>
        <sz val="14"/>
        <rFont val="Browallia New"/>
        <family val="2"/>
      </rPr>
      <t>(ยังไม่ได้ตรวจสอบ)</t>
    </r>
  </si>
  <si>
    <t>จัดสรรแล้ว - สำรองตามกฎหมาย</t>
  </si>
  <si>
    <t>ภาระผูกพันผลประโยชน์พนักงาน</t>
  </si>
  <si>
    <t>ค่าใช้จ่ายภาษีเงินได้</t>
  </si>
  <si>
    <t>30 มิถุนายน</t>
  </si>
  <si>
    <t>ณ วันที่ 30 มิถุนายน พ.ศ. 2567</t>
  </si>
  <si>
    <t>สำหรับรอบระยะเวลาสามเดือนสิ้นสุดวันที่  30 มิถุนายน พ.ศ. 2567</t>
  </si>
  <si>
    <t>สำหรับรอบระยะเวลาหกเดือนสิ้นสุดวันที่  30 มิถุนายน พ.ศ. 2567</t>
  </si>
  <si>
    <t>การเพิ่มหุ้นสามัญ</t>
  </si>
  <si>
    <t xml:space="preserve">ขาดทุนจากการตัดจำหน่ายลูกหนี้ </t>
  </si>
  <si>
    <t>ค่าใช้จ่ายการรับประกันสินค้า (กลับรายการ)</t>
  </si>
  <si>
    <t>หนี้สินที่เกิดจากสัญญา</t>
  </si>
  <si>
    <t>สินทรัพย์ตราสารอนุพันธ์</t>
  </si>
  <si>
    <t>เงินสดจ่ายเพื่อซื้อสินทรัพย์สิทธิการใช้</t>
  </si>
  <si>
    <t>การได้มาของสิทธิการใช้สินทรัพย์ภายใต้สัญญาเช่า</t>
  </si>
  <si>
    <t>กำไรอื่น</t>
  </si>
  <si>
    <t>กำไรจากอัตราแลกเปลี่ยนเงินตราต่างประเทศ</t>
  </si>
  <si>
    <t>(กำไร) ขาดทุนจากการปรับมูลค่าสินค้าคงเหลือ</t>
  </si>
  <si>
    <t>(กลับรายการ) ผลขาดทุนด้านเครดิตที่คาดว่าจะเกิดขึ้น</t>
  </si>
  <si>
    <t>เงินสดสุทธิได้มาจาก (ใช้ไปใน) ในกิจกรรมดำเนินงาน</t>
  </si>
  <si>
    <t>เงินสดได้มาจาก (ใช้ไปใน) กิจกรรมดำเนินงาน</t>
  </si>
  <si>
    <t>เงินสดและรายการเทียบเท่าเงินสด (ลดลง) เพิ่มขึ้นสุทธิ</t>
  </si>
  <si>
    <t>เงินสดสุทธิใช้ไปในกิจกรรมลงทุน</t>
  </si>
  <si>
    <t>กลับรายการผลขาดทุนด้านเครดิตที่คาดว่าจะเกิดขึ้น</t>
  </si>
  <si>
    <t>กำไรจากการปรับมูลค่ายุติธรรมของสัญญาอนุพันธ์</t>
  </si>
  <si>
    <t>ยอดคงเหลือต้นรอบระยะเวลา ณ วันที่ 1 มกราคม พ.ศ. 2566</t>
  </si>
  <si>
    <t>ยอดคงเหลือปลายรอบระยะเวลา ณ วันที่ 30 มิถุนายน พ.ศ. 2566</t>
  </si>
  <si>
    <t>ยอดคงเหลือต้นรอบระยะเวลา ณ วันที่ 1 มกราคม พ.ศ. 2567</t>
  </si>
  <si>
    <t>ยอดคงเหลือปลายรอบระยะเวลา ณ วันที่ 30 มิถุนายน พ.ศ. 2567</t>
  </si>
  <si>
    <t>เงินฝากประจำที่ครบกำหนดเกินกว่า 3 เดือน</t>
  </si>
  <si>
    <t>เงินฝากประจำที่ครบกำหนดเกินกว่า 3 เดือนเพิ่มขึ้น</t>
  </si>
  <si>
    <t>ปรับปรุงใหม่</t>
  </si>
  <si>
    <t>รายการที่มิใช่เงินสด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</si>
</sst>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-* #,##0.00_-;\-* #,##0.00_-;_-* &quot;-&quot;??_-;_-@_-"/>
    <numFmt numFmtId="164" formatCode="#,##0;\(#,##0\);\-"/>
    <numFmt numFmtId="165" formatCode="_-* #,##0_-;\(#,##0\);_-* &quot;-&quot;??_-;_-@_-"/>
    <numFmt numFmtId="166" formatCode="#,##0;\(#,##0\);&quot;-&quot;;@"/>
    <numFmt numFmtId="167" formatCode="_(* #,##0_);_(* \(#,##0\);_(* &quot;-&quot;??_);_(@_)"/>
    <numFmt numFmtId="168" formatCode="#,##0;\(#,##0\)"/>
    <numFmt numFmtId="169" formatCode="#,##0.000;\(#,##0.000\);&quot;-&quot;;@"/>
    <numFmt numFmtId="170" formatCode="_-* #,##0_-;\-* #,##0_-;_-* &quot;-&quot;??_-;_-@_-"/>
    <numFmt numFmtId="171" formatCode="_(* #,##0_);_(* \(#,##0\);_(* &quot;-&quot;_);_(@_)"/>
  </numFmts>
  <fonts count="5" x14ac:knownFonts="1">
    <font>
      <sz val="11"/>
      <color theme="1"/>
      <name val="Calibri"/>
      <family val="2"/>
      <scheme val="minor"/>
    </font>
    <font>
      <b/>
      <sz val="14"/>
      <name val="Browallia New"/>
      <family val="2"/>
    </font>
    <font>
      <sz val="14"/>
      <name val="Browallia New"/>
      <family val="2"/>
    </font>
    <font>
      <sz val="12"/>
      <name val="Browallia New"/>
      <family val="2"/>
    </font>
    <font>
      <b/>
      <sz val="12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164" fontId="1" fillId="0" borderId="0" xfId="0" quotePrefix="1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6" fontId="2" fillId="2" borderId="2" xfId="0" applyNumberFormat="1" applyFont="1" applyFill="1" applyBorder="1" applyAlignment="1">
      <alignment vertical="center"/>
    </xf>
    <xf numFmtId="166" fontId="2" fillId="2" borderId="2" xfId="0" applyNumberFormat="1" applyFont="1" applyFill="1" applyBorder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7" fontId="1" fillId="0" borderId="0" xfId="0" applyNumberFormat="1" applyFont="1" applyAlignment="1">
      <alignment horizontal="left" vertical="center"/>
    </xf>
    <xf numFmtId="37" fontId="2" fillId="0" borderId="0" xfId="0" applyNumberFormat="1" applyFont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166" fontId="1" fillId="0" borderId="0" xfId="0" applyNumberFormat="1" applyFont="1" applyAlignment="1">
      <alignment horizontal="left" vertical="center"/>
    </xf>
    <xf numFmtId="166" fontId="1" fillId="0" borderId="1" xfId="0" applyNumberFormat="1" applyFont="1" applyBorder="1" applyAlignment="1">
      <alignment horizontal="left" vertical="center"/>
    </xf>
    <xf numFmtId="166" fontId="1" fillId="0" borderId="0" xfId="0" applyNumberFormat="1" applyFont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6" fontId="2" fillId="2" borderId="0" xfId="0" applyNumberFormat="1" applyFont="1" applyFill="1" applyAlignment="1">
      <alignment vertical="center"/>
    </xf>
    <xf numFmtId="166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66" fontId="2" fillId="2" borderId="1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37" fontId="2" fillId="0" borderId="0" xfId="0" applyNumberFormat="1" applyFont="1" applyBorder="1" applyAlignment="1">
      <alignment horizontal="center" vertical="center"/>
    </xf>
    <xf numFmtId="167" fontId="2" fillId="2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1" fillId="0" borderId="0" xfId="0" applyNumberFormat="1" applyFont="1" applyBorder="1" applyAlignment="1">
      <alignment horizontal="center" vertical="center"/>
    </xf>
    <xf numFmtId="166" fontId="2" fillId="2" borderId="0" xfId="0" applyNumberFormat="1" applyFont="1" applyFill="1" applyBorder="1" applyAlignment="1">
      <alignment vertical="center"/>
    </xf>
    <xf numFmtId="166" fontId="2" fillId="0" borderId="0" xfId="0" applyNumberFormat="1" applyFont="1" applyBorder="1" applyAlignment="1">
      <alignment vertical="center"/>
    </xf>
    <xf numFmtId="166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166" fontId="2" fillId="0" borderId="1" xfId="0" applyNumberFormat="1" applyFont="1" applyBorder="1" applyAlignment="1">
      <alignment vertical="center"/>
    </xf>
    <xf numFmtId="37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0" xfId="0" quotePrefix="1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0" xfId="0" quotePrefix="1" applyFont="1" applyFill="1" applyAlignment="1">
      <alignment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vertical="top"/>
    </xf>
    <xf numFmtId="0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justify" vertical="center"/>
    </xf>
    <xf numFmtId="164" fontId="1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/>
    <xf numFmtId="164" fontId="2" fillId="0" borderId="0" xfId="0" applyNumberFormat="1" applyFont="1" applyFill="1" applyBorder="1" applyAlignment="1">
      <alignment horizontal="justify" vertical="center"/>
    </xf>
    <xf numFmtId="164" fontId="2" fillId="0" borderId="0" xfId="0" applyNumberFormat="1" applyFont="1" applyFill="1" applyBorder="1"/>
    <xf numFmtId="0" fontId="2" fillId="0" borderId="1" xfId="0" applyNumberFormat="1" applyFont="1" applyFill="1" applyBorder="1" applyAlignment="1">
      <alignment vertical="center"/>
    </xf>
    <xf numFmtId="166" fontId="1" fillId="0" borderId="0" xfId="0" quotePrefix="1" applyNumberFormat="1" applyFont="1" applyFill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166" fontId="1" fillId="2" borderId="0" xfId="0" applyNumberFormat="1" applyFont="1" applyFill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 wrapText="1"/>
    </xf>
    <xf numFmtId="166" fontId="2" fillId="0" borderId="0" xfId="0" applyNumberFormat="1" applyFont="1" applyFill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166" fontId="1" fillId="0" borderId="0" xfId="0" applyNumberFormat="1" applyFont="1" applyFill="1" applyAlignment="1">
      <alignment horizontal="right" vertical="center"/>
    </xf>
    <xf numFmtId="166" fontId="1" fillId="0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horizontal="right"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horizontal="right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166" fontId="2" fillId="2" borderId="2" xfId="0" applyNumberFormat="1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 wrapText="1"/>
    </xf>
    <xf numFmtId="166" fontId="1" fillId="0" borderId="0" xfId="0" quotePrefix="1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/>
    </xf>
    <xf numFmtId="166" fontId="2" fillId="0" borderId="0" xfId="0" applyNumberFormat="1" applyFont="1" applyFill="1" applyAlignment="1">
      <alignment horizontal="center"/>
    </xf>
    <xf numFmtId="166" fontId="2" fillId="0" borderId="1" xfId="0" applyNumberFormat="1" applyFont="1" applyFill="1" applyBorder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0" xfId="0" applyNumberFormat="1" applyFont="1" applyFill="1"/>
    <xf numFmtId="3" fontId="2" fillId="0" borderId="0" xfId="0" applyNumberFormat="1" applyFont="1" applyFill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Border="1" applyAlignment="1">
      <alignment horizontal="right" vertical="center"/>
    </xf>
    <xf numFmtId="169" fontId="2" fillId="2" borderId="0" xfId="0" applyNumberFormat="1" applyFont="1" applyFill="1" applyAlignment="1">
      <alignment horizontal="right" vertical="center" wrapText="1"/>
    </xf>
    <xf numFmtId="169" fontId="2" fillId="0" borderId="0" xfId="0" applyNumberFormat="1" applyFont="1" applyFill="1"/>
    <xf numFmtId="169" fontId="2" fillId="0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168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37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166" fontId="3" fillId="0" borderId="0" xfId="0" applyNumberFormat="1" applyFont="1" applyFill="1" applyAlignment="1">
      <alignment horizontal="right" vertical="center"/>
    </xf>
    <xf numFmtId="171" fontId="3" fillId="0" borderId="0" xfId="0" applyNumberFormat="1" applyFont="1" applyAlignment="1">
      <alignment vertical="center"/>
    </xf>
    <xf numFmtId="166" fontId="3" fillId="0" borderId="0" xfId="0" applyNumberFormat="1" applyFont="1" applyFill="1" applyBorder="1" applyAlignment="1">
      <alignment horizontal="right" vertical="center"/>
    </xf>
    <xf numFmtId="39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8" fontId="3" fillId="0" borderId="0" xfId="0" applyNumberFormat="1" applyFont="1" applyAlignment="1" applyProtection="1">
      <alignment horizontal="left" vertical="center" indent="1"/>
      <protection locked="0"/>
    </xf>
    <xf numFmtId="0" fontId="3" fillId="0" borderId="0" xfId="0" applyFont="1" applyAlignment="1">
      <alignment horizontal="center" vertical="center"/>
    </xf>
    <xf numFmtId="170" fontId="3" fillId="0" borderId="0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 applyProtection="1">
      <alignment horizontal="right" vertical="center"/>
      <protection locked="0"/>
    </xf>
    <xf numFmtId="170" fontId="3" fillId="0" borderId="1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 applyProtection="1">
      <alignment horizontal="right" vertical="center"/>
      <protection locked="0"/>
    </xf>
    <xf numFmtId="166" fontId="3" fillId="0" borderId="2" xfId="0" applyNumberFormat="1" applyFont="1" applyFill="1" applyBorder="1" applyAlignment="1">
      <alignment horizontal="right" vertical="center"/>
    </xf>
    <xf numFmtId="43" fontId="3" fillId="0" borderId="0" xfId="0" applyNumberFormat="1" applyFont="1" applyAlignment="1">
      <alignment vertical="center"/>
    </xf>
    <xf numFmtId="166" fontId="3" fillId="2" borderId="0" xfId="0" applyNumberFormat="1" applyFont="1" applyFill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6" fontId="3" fillId="2" borderId="0" xfId="0" applyNumberFormat="1" applyFont="1" applyFill="1" applyBorder="1" applyAlignment="1" applyProtection="1">
      <alignment horizontal="right" vertical="center"/>
      <protection locked="0"/>
    </xf>
    <xf numFmtId="166" fontId="3" fillId="2" borderId="0" xfId="0" applyNumberFormat="1" applyFont="1" applyFill="1" applyBorder="1" applyAlignment="1">
      <alignment horizontal="right" vertical="center"/>
    </xf>
    <xf numFmtId="166" fontId="3" fillId="2" borderId="1" xfId="0" applyNumberFormat="1" applyFont="1" applyFill="1" applyBorder="1" applyAlignment="1" applyProtection="1">
      <alignment horizontal="right" vertical="center"/>
      <protection locked="0"/>
    </xf>
    <xf numFmtId="166" fontId="3" fillId="2" borderId="1" xfId="0" applyNumberFormat="1" applyFont="1" applyFill="1" applyBorder="1" applyAlignment="1">
      <alignment horizontal="right" vertical="center"/>
    </xf>
    <xf numFmtId="166" fontId="3" fillId="2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AFAFA"/>
      <color rgb="FF9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2"/>
  <sheetViews>
    <sheetView zoomScaleNormal="100" zoomScaleSheetLayoutView="100" zoomScalePageLayoutView="90" workbookViewId="0">
      <selection activeCell="F110" sqref="F110"/>
    </sheetView>
  </sheetViews>
  <sheetFormatPr defaultColWidth="9.33203125" defaultRowHeight="21.75" customHeight="1" x14ac:dyDescent="0.3"/>
  <cols>
    <col min="1" max="2" width="1.6640625" style="125" customWidth="1"/>
    <col min="3" max="3" width="40.6640625" style="125" customWidth="1"/>
    <col min="4" max="4" width="8.33203125" style="30" customWidth="1"/>
    <col min="5" max="5" width="1.33203125" style="125" customWidth="1"/>
    <col min="6" max="6" width="15.6640625" style="31" customWidth="1"/>
    <col min="7" max="7" width="1.33203125" style="125" customWidth="1"/>
    <col min="8" max="8" width="15.6640625" style="31" customWidth="1"/>
    <col min="9" max="16384" width="9.33203125" style="125"/>
  </cols>
  <sheetData>
    <row r="1" spans="1:8" ht="21.75" customHeight="1" x14ac:dyDescent="0.3">
      <c r="A1" s="51" t="s">
        <v>36</v>
      </c>
      <c r="B1" s="51"/>
      <c r="C1" s="51"/>
    </row>
    <row r="2" spans="1:8" ht="21.75" customHeight="1" x14ac:dyDescent="0.3">
      <c r="A2" s="51" t="s">
        <v>87</v>
      </c>
      <c r="B2" s="51"/>
      <c r="C2" s="51"/>
    </row>
    <row r="3" spans="1:8" ht="21.75" customHeight="1" x14ac:dyDescent="0.3">
      <c r="A3" s="52" t="s">
        <v>127</v>
      </c>
      <c r="B3" s="52"/>
      <c r="C3" s="52"/>
      <c r="D3" s="117"/>
      <c r="E3" s="32"/>
      <c r="F3" s="34"/>
      <c r="G3" s="32"/>
      <c r="H3" s="34"/>
    </row>
    <row r="4" spans="1:8" ht="21.75" customHeight="1" x14ac:dyDescent="0.3">
      <c r="A4" s="51"/>
      <c r="B4" s="51"/>
      <c r="C4" s="51"/>
    </row>
    <row r="5" spans="1:8" ht="21.75" customHeight="1" x14ac:dyDescent="0.3">
      <c r="A5" s="51"/>
      <c r="B5" s="51"/>
      <c r="C5" s="51"/>
      <c r="H5" s="179" t="s">
        <v>153</v>
      </c>
    </row>
    <row r="6" spans="1:8" ht="21.75" customHeight="1" x14ac:dyDescent="0.3">
      <c r="A6" s="51"/>
      <c r="B6" s="51"/>
      <c r="C6" s="51"/>
      <c r="F6" s="53" t="s">
        <v>23</v>
      </c>
      <c r="H6" s="53" t="s">
        <v>32</v>
      </c>
    </row>
    <row r="7" spans="1:8" ht="21.75" customHeight="1" x14ac:dyDescent="0.3">
      <c r="A7" s="51"/>
      <c r="B7" s="51"/>
      <c r="C7" s="51"/>
      <c r="F7" s="53" t="s">
        <v>126</v>
      </c>
      <c r="H7" s="53" t="s">
        <v>24</v>
      </c>
    </row>
    <row r="8" spans="1:8" ht="21.75" customHeight="1" x14ac:dyDescent="0.3">
      <c r="A8" s="54"/>
      <c r="B8" s="54"/>
      <c r="C8" s="54"/>
      <c r="D8" s="55"/>
      <c r="E8" s="55"/>
      <c r="F8" s="53" t="s">
        <v>35</v>
      </c>
      <c r="G8" s="55"/>
      <c r="H8" s="53" t="s">
        <v>34</v>
      </c>
    </row>
    <row r="9" spans="1:8" ht="21.75" customHeight="1" x14ac:dyDescent="0.3">
      <c r="A9" s="54"/>
      <c r="B9" s="54"/>
      <c r="C9" s="54"/>
      <c r="D9" s="56" t="s">
        <v>7</v>
      </c>
      <c r="E9" s="55"/>
      <c r="F9" s="57" t="s">
        <v>6</v>
      </c>
      <c r="G9" s="55"/>
      <c r="H9" s="57" t="s">
        <v>6</v>
      </c>
    </row>
    <row r="10" spans="1:8" ht="21.75" customHeight="1" x14ac:dyDescent="0.3">
      <c r="A10" s="54"/>
      <c r="B10" s="54"/>
      <c r="C10" s="54"/>
      <c r="D10" s="55"/>
      <c r="E10" s="55"/>
      <c r="F10" s="5"/>
      <c r="G10" s="55"/>
      <c r="H10" s="58"/>
    </row>
    <row r="11" spans="1:8" ht="21.75" customHeight="1" x14ac:dyDescent="0.55000000000000004">
      <c r="A11" s="59" t="s">
        <v>12</v>
      </c>
      <c r="B11" s="59"/>
      <c r="C11" s="59"/>
      <c r="D11" s="55"/>
      <c r="E11" s="55"/>
      <c r="F11" s="4"/>
      <c r="G11" s="55"/>
      <c r="H11" s="58"/>
    </row>
    <row r="12" spans="1:8" ht="6" customHeight="1" x14ac:dyDescent="0.3">
      <c r="A12" s="54"/>
      <c r="B12" s="54"/>
      <c r="C12" s="54"/>
      <c r="D12" s="55"/>
      <c r="E12" s="55"/>
      <c r="F12" s="5"/>
      <c r="G12" s="55"/>
      <c r="H12" s="58"/>
    </row>
    <row r="13" spans="1:8" ht="21.75" customHeight="1" x14ac:dyDescent="0.55000000000000004">
      <c r="A13" s="59" t="s">
        <v>11</v>
      </c>
      <c r="B13" s="59"/>
      <c r="C13" s="59"/>
      <c r="D13" s="55"/>
      <c r="E13" s="55"/>
      <c r="F13" s="5"/>
      <c r="G13" s="55"/>
      <c r="H13" s="58"/>
    </row>
    <row r="14" spans="1:8" ht="6" customHeight="1" x14ac:dyDescent="0.3">
      <c r="A14" s="54"/>
      <c r="B14" s="54"/>
      <c r="C14" s="54"/>
      <c r="D14" s="55"/>
      <c r="E14" s="55"/>
      <c r="F14" s="19"/>
      <c r="G14" s="55"/>
      <c r="H14" s="58"/>
    </row>
    <row r="15" spans="1:8" ht="21.75" customHeight="1" x14ac:dyDescent="0.55000000000000004">
      <c r="A15" s="60" t="s">
        <v>10</v>
      </c>
      <c r="B15" s="60"/>
      <c r="C15" s="59"/>
      <c r="D15" s="61">
        <v>7</v>
      </c>
      <c r="E15" s="61"/>
      <c r="F15" s="97">
        <v>107269645</v>
      </c>
      <c r="G15" s="61"/>
      <c r="H15" s="62">
        <v>108006648</v>
      </c>
    </row>
    <row r="16" spans="1:8" ht="21.75" customHeight="1" x14ac:dyDescent="0.55000000000000004">
      <c r="A16" s="60" t="s">
        <v>151</v>
      </c>
      <c r="B16" s="60"/>
      <c r="C16" s="59"/>
      <c r="D16" s="61"/>
      <c r="E16" s="61"/>
      <c r="F16" s="97">
        <v>20241326</v>
      </c>
      <c r="G16" s="61"/>
      <c r="H16" s="62">
        <v>0</v>
      </c>
    </row>
    <row r="17" spans="1:11" ht="21.75" customHeight="1" x14ac:dyDescent="0.55000000000000004">
      <c r="A17" s="60" t="s">
        <v>37</v>
      </c>
      <c r="B17" s="60"/>
      <c r="C17" s="59"/>
      <c r="D17" s="61">
        <v>8</v>
      </c>
      <c r="E17" s="61"/>
      <c r="F17" s="97">
        <v>205627426</v>
      </c>
      <c r="G17" s="61"/>
      <c r="H17" s="62">
        <v>273547132</v>
      </c>
    </row>
    <row r="18" spans="1:11" ht="21.75" customHeight="1" x14ac:dyDescent="0.55000000000000004">
      <c r="A18" s="60" t="s">
        <v>38</v>
      </c>
      <c r="B18" s="60"/>
      <c r="C18" s="59"/>
      <c r="D18" s="61">
        <v>9</v>
      </c>
      <c r="E18" s="61"/>
      <c r="F18" s="97">
        <v>50930068</v>
      </c>
      <c r="G18" s="61"/>
      <c r="H18" s="62">
        <v>38094447</v>
      </c>
    </row>
    <row r="19" spans="1:11" ht="21.75" customHeight="1" x14ac:dyDescent="0.55000000000000004">
      <c r="A19" s="60" t="s">
        <v>134</v>
      </c>
      <c r="B19" s="60"/>
      <c r="C19" s="59"/>
      <c r="D19" s="61">
        <v>6</v>
      </c>
      <c r="E19" s="61"/>
      <c r="F19" s="97">
        <v>12446</v>
      </c>
      <c r="G19" s="61"/>
      <c r="H19" s="62">
        <v>0</v>
      </c>
      <c r="K19" s="133"/>
    </row>
    <row r="20" spans="1:11" ht="21.75" customHeight="1" x14ac:dyDescent="0.55000000000000004">
      <c r="A20" s="60" t="s">
        <v>39</v>
      </c>
      <c r="B20" s="60"/>
      <c r="C20" s="59"/>
      <c r="D20" s="61">
        <v>6</v>
      </c>
      <c r="E20" s="61"/>
      <c r="F20" s="97">
        <v>437250</v>
      </c>
      <c r="G20" s="61"/>
      <c r="H20" s="62">
        <v>559350</v>
      </c>
      <c r="J20" s="133"/>
      <c r="K20" s="133"/>
    </row>
    <row r="21" spans="1:11" ht="21.75" customHeight="1" x14ac:dyDescent="0.55000000000000004">
      <c r="A21" s="60" t="s">
        <v>25</v>
      </c>
      <c r="B21" s="60"/>
      <c r="C21" s="59"/>
      <c r="D21" s="61"/>
      <c r="E21" s="61"/>
      <c r="F21" s="24">
        <v>666514</v>
      </c>
      <c r="G21" s="61"/>
      <c r="H21" s="63">
        <v>462368</v>
      </c>
      <c r="J21" s="133"/>
      <c r="K21" s="133"/>
    </row>
    <row r="22" spans="1:11" ht="6" customHeight="1" x14ac:dyDescent="0.3">
      <c r="A22" s="64"/>
      <c r="B22" s="64"/>
      <c r="C22" s="64"/>
      <c r="D22" s="61"/>
      <c r="E22" s="61"/>
      <c r="F22" s="5"/>
      <c r="G22" s="61"/>
      <c r="H22" s="58"/>
    </row>
    <row r="23" spans="1:11" ht="21.75" customHeight="1" x14ac:dyDescent="0.55000000000000004">
      <c r="A23" s="59" t="s">
        <v>9</v>
      </c>
      <c r="C23" s="59"/>
      <c r="D23" s="61"/>
      <c r="E23" s="61"/>
      <c r="F23" s="24">
        <f>SUM(F15:F22)</f>
        <v>385184675</v>
      </c>
      <c r="G23" s="61"/>
      <c r="H23" s="65">
        <f>SUM(H15:H22)</f>
        <v>420669945</v>
      </c>
    </row>
    <row r="24" spans="1:11" ht="21.75" customHeight="1" x14ac:dyDescent="0.55000000000000004">
      <c r="A24" s="59"/>
      <c r="C24" s="59"/>
      <c r="D24" s="61"/>
      <c r="E24" s="61"/>
      <c r="F24" s="4"/>
      <c r="G24" s="61"/>
      <c r="H24" s="58"/>
    </row>
    <row r="25" spans="1:11" ht="21.75" customHeight="1" x14ac:dyDescent="0.55000000000000004">
      <c r="A25" s="59" t="s">
        <v>26</v>
      </c>
      <c r="C25" s="59"/>
      <c r="D25" s="61"/>
      <c r="E25" s="61"/>
      <c r="F25" s="5"/>
      <c r="G25" s="61"/>
      <c r="H25" s="58"/>
    </row>
    <row r="26" spans="1:11" ht="6" customHeight="1" x14ac:dyDescent="0.55000000000000004">
      <c r="A26" s="59"/>
      <c r="C26" s="59"/>
      <c r="D26" s="61"/>
      <c r="E26" s="61"/>
      <c r="F26" s="5"/>
      <c r="G26" s="61"/>
      <c r="H26" s="58"/>
    </row>
    <row r="27" spans="1:11" ht="21.75" customHeight="1" x14ac:dyDescent="0.55000000000000004">
      <c r="A27" s="60" t="s">
        <v>151</v>
      </c>
      <c r="B27" s="60"/>
      <c r="C27" s="59"/>
      <c r="D27" s="61">
        <v>3</v>
      </c>
      <c r="E27" s="61"/>
      <c r="F27" s="97">
        <v>0</v>
      </c>
      <c r="G27" s="61"/>
      <c r="H27" s="62">
        <v>20032561</v>
      </c>
    </row>
    <row r="28" spans="1:11" ht="21.75" customHeight="1" x14ac:dyDescent="0.55000000000000004">
      <c r="A28" s="60" t="s">
        <v>40</v>
      </c>
      <c r="C28" s="59"/>
      <c r="D28" s="61">
        <v>10</v>
      </c>
      <c r="E28" s="61"/>
      <c r="F28" s="43">
        <v>6112000</v>
      </c>
      <c r="G28" s="61"/>
      <c r="H28" s="66">
        <v>1000000</v>
      </c>
    </row>
    <row r="29" spans="1:11" ht="21.75" customHeight="1" x14ac:dyDescent="0.55000000000000004">
      <c r="A29" s="60" t="s">
        <v>41</v>
      </c>
      <c r="C29" s="59"/>
      <c r="D29" s="30">
        <v>11</v>
      </c>
      <c r="E29" s="61"/>
      <c r="F29" s="43">
        <v>39557970</v>
      </c>
      <c r="G29" s="61"/>
      <c r="H29" s="66">
        <v>37693088</v>
      </c>
      <c r="K29" s="134"/>
    </row>
    <row r="30" spans="1:11" ht="21.75" customHeight="1" x14ac:dyDescent="0.55000000000000004">
      <c r="A30" s="60" t="s">
        <v>42</v>
      </c>
      <c r="C30" s="59"/>
      <c r="D30" s="61">
        <v>12</v>
      </c>
      <c r="E30" s="61"/>
      <c r="F30" s="43">
        <v>11277424</v>
      </c>
      <c r="G30" s="61"/>
      <c r="H30" s="66">
        <v>11166480</v>
      </c>
    </row>
    <row r="31" spans="1:11" ht="21.75" customHeight="1" x14ac:dyDescent="0.55000000000000004">
      <c r="A31" s="60" t="s">
        <v>43</v>
      </c>
      <c r="C31" s="59"/>
      <c r="D31" s="61">
        <v>13</v>
      </c>
      <c r="E31" s="61"/>
      <c r="F31" s="43">
        <v>3574958</v>
      </c>
      <c r="G31" s="61"/>
      <c r="H31" s="66">
        <v>3739276</v>
      </c>
    </row>
    <row r="32" spans="1:11" ht="21.75" customHeight="1" x14ac:dyDescent="0.55000000000000004">
      <c r="A32" s="60" t="s">
        <v>27</v>
      </c>
      <c r="C32" s="59"/>
      <c r="D32" s="61"/>
      <c r="E32" s="61"/>
      <c r="F32" s="43">
        <v>2145100</v>
      </c>
      <c r="G32" s="61"/>
      <c r="H32" s="66">
        <v>2546079</v>
      </c>
    </row>
    <row r="33" spans="1:11" ht="21.75" customHeight="1" x14ac:dyDescent="0.55000000000000004">
      <c r="A33" s="60" t="s">
        <v>44</v>
      </c>
      <c r="C33" s="59"/>
      <c r="D33" s="61"/>
      <c r="E33" s="61"/>
      <c r="F33" s="24">
        <v>4108120</v>
      </c>
      <c r="G33" s="61"/>
      <c r="H33" s="65">
        <v>4329282</v>
      </c>
      <c r="K33" s="134"/>
    </row>
    <row r="34" spans="1:11" ht="6" customHeight="1" x14ac:dyDescent="0.55000000000000004">
      <c r="A34" s="59"/>
      <c r="C34" s="59"/>
      <c r="D34" s="61"/>
      <c r="E34" s="61"/>
      <c r="F34" s="97"/>
      <c r="G34" s="61"/>
      <c r="H34" s="58"/>
    </row>
    <row r="35" spans="1:11" ht="21.75" customHeight="1" x14ac:dyDescent="0.55000000000000004">
      <c r="A35" s="59" t="s">
        <v>28</v>
      </c>
      <c r="C35" s="59"/>
      <c r="D35" s="61"/>
      <c r="E35" s="61"/>
      <c r="F35" s="70">
        <f>SUM(F27:F34)</f>
        <v>66775572</v>
      </c>
      <c r="G35" s="61"/>
      <c r="H35" s="65">
        <f>SUM(H27:H34)</f>
        <v>80506766</v>
      </c>
    </row>
    <row r="36" spans="1:11" ht="6" customHeight="1" x14ac:dyDescent="0.55000000000000004">
      <c r="A36" s="59"/>
      <c r="C36" s="59"/>
      <c r="D36" s="61"/>
      <c r="E36" s="61"/>
      <c r="F36" s="27"/>
      <c r="G36" s="61"/>
      <c r="H36" s="58"/>
    </row>
    <row r="37" spans="1:11" ht="21.75" customHeight="1" thickBot="1" x14ac:dyDescent="0.6">
      <c r="A37" s="59" t="s">
        <v>8</v>
      </c>
      <c r="C37" s="59"/>
      <c r="D37" s="61"/>
      <c r="E37" s="61"/>
      <c r="F37" s="28">
        <f>SUM(F23,F35)</f>
        <v>451960247</v>
      </c>
      <c r="G37" s="61"/>
      <c r="H37" s="67">
        <f>SUM(H23,H35)</f>
        <v>501176711</v>
      </c>
    </row>
    <row r="38" spans="1:11" ht="21.75" customHeight="1" thickTop="1" x14ac:dyDescent="0.55000000000000004">
      <c r="A38" s="59"/>
      <c r="C38" s="59"/>
      <c r="D38" s="61"/>
      <c r="E38" s="61"/>
      <c r="F38" s="58"/>
      <c r="G38" s="61"/>
      <c r="H38" s="58"/>
    </row>
    <row r="39" spans="1:11" ht="21.75" customHeight="1" x14ac:dyDescent="0.55000000000000004">
      <c r="A39" s="59"/>
      <c r="C39" s="59"/>
      <c r="D39" s="61"/>
      <c r="E39" s="61"/>
      <c r="F39" s="58"/>
      <c r="G39" s="61"/>
      <c r="H39" s="58"/>
    </row>
    <row r="40" spans="1:11" ht="17.25" customHeight="1" x14ac:dyDescent="0.55000000000000004">
      <c r="A40" s="59"/>
      <c r="C40" s="59"/>
      <c r="D40" s="61"/>
      <c r="E40" s="61"/>
      <c r="F40" s="58"/>
      <c r="G40" s="61"/>
      <c r="H40" s="58"/>
    </row>
    <row r="41" spans="1:11" ht="21.9" customHeight="1" x14ac:dyDescent="0.3">
      <c r="A41" s="32" t="s">
        <v>33</v>
      </c>
      <c r="B41" s="32"/>
      <c r="C41" s="32"/>
      <c r="D41" s="117"/>
      <c r="E41" s="32"/>
      <c r="F41" s="34"/>
      <c r="G41" s="32"/>
      <c r="H41" s="34"/>
    </row>
    <row r="42" spans="1:11" ht="21.75" customHeight="1" x14ac:dyDescent="0.3">
      <c r="A42" s="51" t="str">
        <f>+A1</f>
        <v>บริษัท อิทธิฤทธิ์ ไนซ์ คอร์ปอเรชั่น จำกัด (มหาชน)</v>
      </c>
      <c r="B42" s="51"/>
      <c r="C42" s="51"/>
    </row>
    <row r="43" spans="1:11" ht="21.75" customHeight="1" x14ac:dyDescent="0.3">
      <c r="A43" s="51" t="s">
        <v>87</v>
      </c>
      <c r="B43" s="51"/>
      <c r="C43" s="51"/>
    </row>
    <row r="44" spans="1:11" ht="21.75" customHeight="1" x14ac:dyDescent="0.3">
      <c r="A44" s="52" t="str">
        <f>A3</f>
        <v>ณ วันที่ 30 มิถุนายน พ.ศ. 2567</v>
      </c>
      <c r="B44" s="52"/>
      <c r="C44" s="52"/>
      <c r="D44" s="117"/>
      <c r="E44" s="32"/>
      <c r="F44" s="34"/>
      <c r="G44" s="32"/>
      <c r="H44" s="34"/>
    </row>
    <row r="45" spans="1:11" ht="21.75" customHeight="1" x14ac:dyDescent="0.3">
      <c r="A45" s="51"/>
      <c r="B45" s="51"/>
      <c r="C45" s="51"/>
    </row>
    <row r="46" spans="1:11" ht="21.75" customHeight="1" x14ac:dyDescent="0.3">
      <c r="A46" s="51"/>
      <c r="B46" s="51"/>
      <c r="C46" s="51"/>
      <c r="H46" s="179" t="str">
        <f>H5</f>
        <v>ปรับปรุงใหม่</v>
      </c>
    </row>
    <row r="47" spans="1:11" ht="21.75" customHeight="1" x14ac:dyDescent="0.3">
      <c r="A47" s="51"/>
      <c r="B47" s="51"/>
      <c r="C47" s="51"/>
      <c r="F47" s="53" t="s">
        <v>23</v>
      </c>
      <c r="H47" s="53" t="s">
        <v>32</v>
      </c>
    </row>
    <row r="48" spans="1:11" ht="21.75" customHeight="1" x14ac:dyDescent="0.3">
      <c r="A48" s="51"/>
      <c r="B48" s="51"/>
      <c r="C48" s="51"/>
      <c r="F48" s="53" t="s">
        <v>126</v>
      </c>
      <c r="H48" s="53" t="s">
        <v>24</v>
      </c>
    </row>
    <row r="49" spans="1:11" ht="21.75" customHeight="1" x14ac:dyDescent="0.3">
      <c r="A49" s="54"/>
      <c r="B49" s="54"/>
      <c r="C49" s="54"/>
      <c r="D49" s="55"/>
      <c r="E49" s="55"/>
      <c r="F49" s="53" t="s">
        <v>35</v>
      </c>
      <c r="G49" s="55"/>
      <c r="H49" s="53" t="s">
        <v>34</v>
      </c>
    </row>
    <row r="50" spans="1:11" ht="21.75" customHeight="1" x14ac:dyDescent="0.3">
      <c r="A50" s="54"/>
      <c r="B50" s="54"/>
      <c r="C50" s="54"/>
      <c r="D50" s="56" t="s">
        <v>7</v>
      </c>
      <c r="E50" s="55"/>
      <c r="F50" s="57" t="s">
        <v>6</v>
      </c>
      <c r="G50" s="55"/>
      <c r="H50" s="57" t="s">
        <v>6</v>
      </c>
    </row>
    <row r="51" spans="1:11" ht="21.75" customHeight="1" x14ac:dyDescent="0.3">
      <c r="F51" s="5"/>
    </row>
    <row r="52" spans="1:11" ht="21.75" customHeight="1" x14ac:dyDescent="0.55000000000000004">
      <c r="A52" s="59" t="s">
        <v>16</v>
      </c>
      <c r="B52" s="59"/>
      <c r="C52" s="59"/>
      <c r="F52" s="5"/>
    </row>
    <row r="53" spans="1:11" ht="6" customHeight="1" x14ac:dyDescent="0.3">
      <c r="F53" s="5"/>
    </row>
    <row r="54" spans="1:11" ht="21.75" customHeight="1" x14ac:dyDescent="0.55000000000000004">
      <c r="A54" s="59" t="s">
        <v>5</v>
      </c>
      <c r="B54" s="59"/>
      <c r="C54" s="59"/>
      <c r="F54" s="5"/>
    </row>
    <row r="55" spans="1:11" ht="6" customHeight="1" x14ac:dyDescent="0.3">
      <c r="F55" s="5"/>
    </row>
    <row r="56" spans="1:11" ht="21.75" customHeight="1" x14ac:dyDescent="0.3">
      <c r="A56" s="125" t="s">
        <v>45</v>
      </c>
      <c r="D56" s="30">
        <v>14</v>
      </c>
      <c r="F56" s="97">
        <v>41113108</v>
      </c>
      <c r="H56" s="31">
        <v>105188198</v>
      </c>
      <c r="J56" s="31"/>
    </row>
    <row r="57" spans="1:11" ht="21.75" customHeight="1" x14ac:dyDescent="0.3">
      <c r="A57" s="125" t="s">
        <v>46</v>
      </c>
      <c r="F57" s="97">
        <v>2869726</v>
      </c>
      <c r="H57" s="31">
        <v>955766</v>
      </c>
      <c r="J57" s="31"/>
    </row>
    <row r="58" spans="1:11" ht="21.75" customHeight="1" x14ac:dyDescent="0.3">
      <c r="A58" s="125" t="s">
        <v>47</v>
      </c>
      <c r="F58" s="97">
        <v>2191829</v>
      </c>
      <c r="H58" s="31">
        <v>2291046</v>
      </c>
      <c r="J58" s="31"/>
    </row>
    <row r="59" spans="1:11" ht="21.75" customHeight="1" x14ac:dyDescent="0.3">
      <c r="A59" s="125" t="s">
        <v>48</v>
      </c>
      <c r="F59" s="97">
        <v>2741767</v>
      </c>
      <c r="H59" s="31">
        <v>4841855</v>
      </c>
      <c r="J59" s="122"/>
    </row>
    <row r="60" spans="1:11" ht="21.75" customHeight="1" x14ac:dyDescent="0.3">
      <c r="A60" s="125" t="s">
        <v>49</v>
      </c>
      <c r="D60" s="30">
        <v>6</v>
      </c>
      <c r="F60" s="97">
        <v>0</v>
      </c>
      <c r="H60" s="31">
        <v>486411</v>
      </c>
      <c r="J60" s="122"/>
      <c r="K60" s="134"/>
    </row>
    <row r="61" spans="1:11" ht="21.75" customHeight="1" x14ac:dyDescent="0.3">
      <c r="A61" s="125" t="s">
        <v>29</v>
      </c>
      <c r="F61" s="98">
        <v>546617</v>
      </c>
      <c r="H61" s="34">
        <v>303741</v>
      </c>
      <c r="K61" s="134"/>
    </row>
    <row r="62" spans="1:11" ht="6" customHeight="1" x14ac:dyDescent="0.3">
      <c r="F62" s="97"/>
    </row>
    <row r="63" spans="1:11" ht="21.75" customHeight="1" x14ac:dyDescent="0.3">
      <c r="A63" s="51" t="s">
        <v>4</v>
      </c>
      <c r="F63" s="98">
        <f>SUM(F56:F62)</f>
        <v>49463047</v>
      </c>
      <c r="H63" s="34">
        <f>SUM(H56:H62)</f>
        <v>114067017</v>
      </c>
    </row>
    <row r="64" spans="1:11" ht="21.75" customHeight="1" x14ac:dyDescent="0.3">
      <c r="F64" s="19"/>
    </row>
    <row r="65" spans="1:10" ht="21.75" customHeight="1" x14ac:dyDescent="0.55000000000000004">
      <c r="A65" s="59" t="s">
        <v>50</v>
      </c>
      <c r="F65" s="19"/>
    </row>
    <row r="66" spans="1:10" ht="6" customHeight="1" x14ac:dyDescent="0.55000000000000004">
      <c r="A66" s="59"/>
      <c r="F66" s="19"/>
    </row>
    <row r="67" spans="1:10" ht="21.75" customHeight="1" x14ac:dyDescent="0.3">
      <c r="A67" s="125" t="s">
        <v>51</v>
      </c>
      <c r="F67" s="19">
        <v>35719541</v>
      </c>
      <c r="H67" s="31">
        <v>35504856</v>
      </c>
      <c r="J67" s="31"/>
    </row>
    <row r="68" spans="1:10" ht="21.75" customHeight="1" x14ac:dyDescent="0.3">
      <c r="A68" s="125" t="s">
        <v>52</v>
      </c>
      <c r="D68" s="30">
        <v>15</v>
      </c>
      <c r="F68" s="19">
        <v>806043</v>
      </c>
      <c r="H68" s="31">
        <v>593790</v>
      </c>
    </row>
    <row r="69" spans="1:10" ht="21.75" customHeight="1" x14ac:dyDescent="0.3">
      <c r="A69" s="125" t="s">
        <v>124</v>
      </c>
      <c r="F69" s="24">
        <v>5115184</v>
      </c>
      <c r="H69" s="34">
        <v>4774478</v>
      </c>
    </row>
    <row r="70" spans="1:10" ht="6" customHeight="1" x14ac:dyDescent="0.3">
      <c r="F70" s="19"/>
    </row>
    <row r="71" spans="1:10" ht="21.75" customHeight="1" x14ac:dyDescent="0.3">
      <c r="A71" s="51" t="s">
        <v>53</v>
      </c>
      <c r="F71" s="29">
        <f>SUM(F67:F69)</f>
        <v>41640768</v>
      </c>
      <c r="H71" s="34">
        <f>SUM(H67:H69)</f>
        <v>40873124</v>
      </c>
    </row>
    <row r="72" spans="1:10" ht="6" customHeight="1" x14ac:dyDescent="0.3">
      <c r="F72" s="5"/>
    </row>
    <row r="73" spans="1:10" ht="21.75" customHeight="1" x14ac:dyDescent="0.55000000000000004">
      <c r="A73" s="59" t="s">
        <v>3</v>
      </c>
      <c r="B73" s="59"/>
      <c r="F73" s="29">
        <f>SUM(F63,F71)</f>
        <v>91103815</v>
      </c>
      <c r="H73" s="34">
        <f>SUM(H63,H71)</f>
        <v>154940141</v>
      </c>
    </row>
    <row r="74" spans="1:10" ht="21.75" customHeight="1" x14ac:dyDescent="0.3">
      <c r="F74" s="134"/>
    </row>
    <row r="75" spans="1:10" ht="21.75" customHeight="1" x14ac:dyDescent="0.3">
      <c r="F75" s="134"/>
    </row>
    <row r="76" spans="1:10" ht="21.75" customHeight="1" x14ac:dyDescent="0.3">
      <c r="F76" s="134"/>
    </row>
    <row r="77" spans="1:10" ht="21.75" customHeight="1" x14ac:dyDescent="0.3">
      <c r="F77" s="134"/>
    </row>
    <row r="78" spans="1:10" ht="21.75" customHeight="1" x14ac:dyDescent="0.3">
      <c r="F78" s="134"/>
    </row>
    <row r="79" spans="1:10" ht="21.75" customHeight="1" x14ac:dyDescent="0.3">
      <c r="F79" s="134"/>
    </row>
    <row r="80" spans="1:10" ht="21.75" customHeight="1" x14ac:dyDescent="0.3">
      <c r="F80" s="134"/>
    </row>
    <row r="81" spans="1:8" ht="17.25" customHeight="1" x14ac:dyDescent="0.3">
      <c r="F81" s="134"/>
    </row>
    <row r="82" spans="1:8" ht="21.9" customHeight="1" x14ac:dyDescent="0.3">
      <c r="A82" s="32" t="str">
        <f>+A41</f>
        <v>หมายเหตุประกอบข้อมูลทางการเงินเป็นส่วนหนึ่งของข้อมูลทางการเงินระหว่างกาลนี้</v>
      </c>
      <c r="B82" s="32"/>
      <c r="C82" s="32"/>
      <c r="D82" s="117"/>
      <c r="E82" s="32"/>
      <c r="F82" s="33"/>
      <c r="G82" s="32"/>
      <c r="H82" s="34"/>
    </row>
    <row r="83" spans="1:8" ht="21.75" customHeight="1" x14ac:dyDescent="0.3">
      <c r="A83" s="51" t="str">
        <f>+A1</f>
        <v>บริษัท อิทธิฤทธิ์ ไนซ์ คอร์ปอเรชั่น จำกัด (มหาชน)</v>
      </c>
      <c r="B83" s="51"/>
      <c r="C83" s="51"/>
    </row>
    <row r="84" spans="1:8" ht="21.75" customHeight="1" x14ac:dyDescent="0.3">
      <c r="A84" s="51" t="s">
        <v>87</v>
      </c>
      <c r="B84" s="51"/>
      <c r="C84" s="51"/>
    </row>
    <row r="85" spans="1:8" ht="21.75" customHeight="1" x14ac:dyDescent="0.3">
      <c r="A85" s="52" t="str">
        <f>A44</f>
        <v>ณ วันที่ 30 มิถุนายน พ.ศ. 2567</v>
      </c>
      <c r="B85" s="52"/>
      <c r="C85" s="52"/>
      <c r="D85" s="117"/>
      <c r="E85" s="32"/>
      <c r="F85" s="34"/>
      <c r="G85" s="32"/>
      <c r="H85" s="34"/>
    </row>
    <row r="86" spans="1:8" ht="21.75" customHeight="1" x14ac:dyDescent="0.3">
      <c r="A86" s="176"/>
      <c r="B86" s="176"/>
      <c r="C86" s="176"/>
      <c r="D86" s="177"/>
      <c r="E86" s="104"/>
      <c r="F86" s="178"/>
      <c r="G86" s="104"/>
      <c r="H86" s="178"/>
    </row>
    <row r="87" spans="1:8" ht="21.75" customHeight="1" x14ac:dyDescent="0.3">
      <c r="A87" s="51"/>
      <c r="B87" s="51"/>
      <c r="C87" s="51"/>
      <c r="H87" s="179" t="str">
        <f>H5</f>
        <v>ปรับปรุงใหม่</v>
      </c>
    </row>
    <row r="88" spans="1:8" ht="21.75" customHeight="1" x14ac:dyDescent="0.3">
      <c r="A88" s="51"/>
      <c r="B88" s="51"/>
      <c r="C88" s="51"/>
      <c r="F88" s="53" t="s">
        <v>23</v>
      </c>
      <c r="H88" s="53" t="s">
        <v>32</v>
      </c>
    </row>
    <row r="89" spans="1:8" ht="21.75" customHeight="1" x14ac:dyDescent="0.3">
      <c r="A89" s="51"/>
      <c r="B89" s="51"/>
      <c r="C89" s="51"/>
      <c r="F89" s="53" t="s">
        <v>126</v>
      </c>
      <c r="H89" s="53" t="s">
        <v>24</v>
      </c>
    </row>
    <row r="90" spans="1:8" ht="21.75" customHeight="1" x14ac:dyDescent="0.3">
      <c r="A90" s="54"/>
      <c r="B90" s="54"/>
      <c r="C90" s="54"/>
      <c r="D90" s="55"/>
      <c r="E90" s="55"/>
      <c r="F90" s="53" t="s">
        <v>35</v>
      </c>
      <c r="G90" s="55"/>
      <c r="H90" s="53" t="s">
        <v>34</v>
      </c>
    </row>
    <row r="91" spans="1:8" ht="21.75" customHeight="1" x14ac:dyDescent="0.3">
      <c r="A91" s="54"/>
      <c r="B91" s="54"/>
      <c r="C91" s="54"/>
      <c r="D91" s="56" t="s">
        <v>7</v>
      </c>
      <c r="E91" s="55"/>
      <c r="F91" s="57" t="s">
        <v>6</v>
      </c>
      <c r="G91" s="55"/>
      <c r="H91" s="57" t="s">
        <v>6</v>
      </c>
    </row>
    <row r="92" spans="1:8" ht="21.75" customHeight="1" x14ac:dyDescent="0.3">
      <c r="F92" s="5"/>
    </row>
    <row r="93" spans="1:8" ht="21.75" customHeight="1" x14ac:dyDescent="0.55000000000000004">
      <c r="A93" s="59" t="s">
        <v>54</v>
      </c>
      <c r="B93" s="59"/>
      <c r="C93" s="59"/>
      <c r="F93" s="5"/>
    </row>
    <row r="94" spans="1:8" ht="6" customHeight="1" x14ac:dyDescent="0.3">
      <c r="F94" s="5"/>
    </row>
    <row r="95" spans="1:8" ht="21.75" customHeight="1" x14ac:dyDescent="0.55000000000000004">
      <c r="A95" s="59" t="s">
        <v>17</v>
      </c>
      <c r="B95" s="59"/>
      <c r="F95" s="19"/>
    </row>
    <row r="96" spans="1:8" ht="6" customHeight="1" x14ac:dyDescent="0.3">
      <c r="F96" s="5"/>
    </row>
    <row r="97" spans="1:8" ht="21.75" customHeight="1" x14ac:dyDescent="0.5">
      <c r="A97" s="60" t="s">
        <v>2</v>
      </c>
      <c r="B97" s="60"/>
      <c r="F97" s="99"/>
    </row>
    <row r="98" spans="1:8" ht="21.75" customHeight="1" x14ac:dyDescent="0.5">
      <c r="B98" s="60" t="s">
        <v>1</v>
      </c>
      <c r="F98" s="43"/>
    </row>
    <row r="99" spans="1:8" ht="21.75" customHeight="1" x14ac:dyDescent="0.5">
      <c r="B99" s="60"/>
      <c r="C99" s="125" t="s">
        <v>55</v>
      </c>
      <c r="F99" s="43"/>
    </row>
    <row r="100" spans="1:8" ht="21.75" customHeight="1" thickBot="1" x14ac:dyDescent="0.35">
      <c r="C100" s="125" t="s">
        <v>56</v>
      </c>
      <c r="D100" s="30">
        <v>16</v>
      </c>
      <c r="F100" s="6">
        <v>135000000</v>
      </c>
      <c r="H100" s="68">
        <v>135000000</v>
      </c>
    </row>
    <row r="101" spans="1:8" ht="21.75" customHeight="1" thickTop="1" x14ac:dyDescent="0.3">
      <c r="F101" s="19"/>
    </row>
    <row r="102" spans="1:8" ht="21.75" customHeight="1" x14ac:dyDescent="0.5">
      <c r="B102" s="60" t="s">
        <v>0</v>
      </c>
      <c r="F102" s="5"/>
    </row>
    <row r="103" spans="1:8" ht="21.75" customHeight="1" x14ac:dyDescent="0.3">
      <c r="C103" s="125" t="s">
        <v>55</v>
      </c>
      <c r="F103" s="99"/>
    </row>
    <row r="104" spans="1:8" ht="21.75" customHeight="1" x14ac:dyDescent="0.3">
      <c r="C104" s="125" t="s">
        <v>57</v>
      </c>
      <c r="D104" s="30">
        <v>16</v>
      </c>
      <c r="F104" s="43">
        <v>135000000</v>
      </c>
      <c r="H104" s="31">
        <v>135000000</v>
      </c>
    </row>
    <row r="105" spans="1:8" ht="21.75" customHeight="1" x14ac:dyDescent="0.3">
      <c r="A105" s="125" t="s">
        <v>58</v>
      </c>
      <c r="D105" s="30">
        <v>16</v>
      </c>
      <c r="F105" s="43">
        <v>165469737</v>
      </c>
      <c r="H105" s="31">
        <v>165469737</v>
      </c>
    </row>
    <row r="106" spans="1:8" ht="21.75" customHeight="1" x14ac:dyDescent="0.3">
      <c r="A106" s="125" t="s">
        <v>59</v>
      </c>
      <c r="F106" s="43">
        <v>987345</v>
      </c>
      <c r="H106" s="31">
        <v>987345</v>
      </c>
    </row>
    <row r="107" spans="1:8" ht="21.75" customHeight="1" x14ac:dyDescent="0.3">
      <c r="A107" s="125" t="s">
        <v>60</v>
      </c>
      <c r="F107" s="43"/>
    </row>
    <row r="108" spans="1:8" ht="21.75" customHeight="1" x14ac:dyDescent="0.3">
      <c r="B108" s="125" t="s">
        <v>123</v>
      </c>
      <c r="D108" s="30">
        <v>17</v>
      </c>
      <c r="F108" s="43">
        <v>8300000</v>
      </c>
      <c r="H108" s="31">
        <v>8300000</v>
      </c>
    </row>
    <row r="109" spans="1:8" ht="21.75" customHeight="1" x14ac:dyDescent="0.3">
      <c r="B109" s="125" t="s">
        <v>61</v>
      </c>
      <c r="F109" s="43">
        <v>52707026</v>
      </c>
      <c r="H109" s="31">
        <v>38087164</v>
      </c>
    </row>
    <row r="110" spans="1:8" ht="21.75" customHeight="1" x14ac:dyDescent="0.3">
      <c r="A110" s="125" t="s">
        <v>116</v>
      </c>
      <c r="B110" s="69"/>
      <c r="F110" s="98">
        <v>-1607676</v>
      </c>
      <c r="H110" s="34">
        <v>-1607676</v>
      </c>
    </row>
    <row r="111" spans="1:8" ht="6" customHeight="1" x14ac:dyDescent="0.3">
      <c r="F111" s="43"/>
    </row>
    <row r="112" spans="1:8" ht="21.75" customHeight="1" x14ac:dyDescent="0.3">
      <c r="A112" s="51" t="s">
        <v>18</v>
      </c>
      <c r="F112" s="24">
        <f>SUM(F103:F110)</f>
        <v>360856432</v>
      </c>
      <c r="H112" s="34">
        <f>SUM(H103:H110)</f>
        <v>346236570</v>
      </c>
    </row>
    <row r="113" spans="1:8" ht="6" customHeight="1" x14ac:dyDescent="0.3">
      <c r="F113" s="5"/>
    </row>
    <row r="114" spans="1:8" ht="21.75" customHeight="1" thickBot="1" x14ac:dyDescent="0.35">
      <c r="A114" s="51" t="s">
        <v>19</v>
      </c>
      <c r="B114" s="51"/>
      <c r="F114" s="7">
        <f>SUM(F112+F73)</f>
        <v>451960247</v>
      </c>
      <c r="H114" s="68">
        <f>SUM(H112+H73)</f>
        <v>501176711</v>
      </c>
    </row>
    <row r="115" spans="1:8" ht="21.75" customHeight="1" thickTop="1" x14ac:dyDescent="0.3">
      <c r="A115" s="51"/>
      <c r="B115" s="51"/>
      <c r="F115" s="103"/>
    </row>
    <row r="116" spans="1:8" ht="21.75" customHeight="1" x14ac:dyDescent="0.3">
      <c r="A116" s="51"/>
      <c r="B116" s="51"/>
      <c r="F116" s="103"/>
    </row>
    <row r="117" spans="1:8" ht="21.75" customHeight="1" x14ac:dyDescent="0.3">
      <c r="A117" s="51"/>
      <c r="B117" s="51"/>
      <c r="F117" s="103"/>
    </row>
    <row r="118" spans="1:8" ht="21.75" customHeight="1" x14ac:dyDescent="0.3">
      <c r="A118" s="51"/>
      <c r="B118" s="51"/>
      <c r="F118" s="103"/>
    </row>
    <row r="119" spans="1:8" ht="21.75" customHeight="1" x14ac:dyDescent="0.3">
      <c r="A119" s="51"/>
      <c r="B119" s="51"/>
      <c r="F119" s="103"/>
    </row>
    <row r="120" spans="1:8" ht="21.75" customHeight="1" x14ac:dyDescent="0.3">
      <c r="A120" s="51"/>
      <c r="B120" s="51"/>
      <c r="F120" s="103"/>
    </row>
    <row r="121" spans="1:8" ht="7.5" customHeight="1" x14ac:dyDescent="0.3">
      <c r="A121" s="51"/>
      <c r="B121" s="51"/>
      <c r="F121" s="103"/>
    </row>
    <row r="122" spans="1:8" ht="21.9" customHeight="1" x14ac:dyDescent="0.3">
      <c r="A122" s="32" t="str">
        <f>A41</f>
        <v>หมายเหตุประกอบข้อมูลทางการเงินเป็นส่วนหนึ่งของข้อมูลทางการเงินระหว่างกาลนี้</v>
      </c>
      <c r="B122" s="32"/>
      <c r="C122" s="32"/>
      <c r="D122" s="117"/>
      <c r="E122" s="32"/>
      <c r="F122" s="34"/>
      <c r="G122" s="32"/>
      <c r="H122" s="34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&amp;R&amp;"Browallia New,Regular"&amp;14&amp;P</oddFooter>
  </headerFooter>
  <rowBreaks count="2" manualBreakCount="2">
    <brk id="41" max="12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"/>
  <sheetViews>
    <sheetView topLeftCell="A24" zoomScaleNormal="100" zoomScaleSheetLayoutView="100" zoomScalePageLayoutView="90" workbookViewId="0">
      <selection activeCell="C7" sqref="C7"/>
    </sheetView>
  </sheetViews>
  <sheetFormatPr defaultColWidth="9.33203125" defaultRowHeight="21.75" customHeight="1" x14ac:dyDescent="0.3"/>
  <cols>
    <col min="1" max="2" width="1.6640625" style="77" customWidth="1"/>
    <col min="3" max="3" width="40.44140625" style="77" customWidth="1"/>
    <col min="4" max="4" width="8.6640625" style="110" customWidth="1"/>
    <col min="5" max="5" width="1.5546875" style="31" customWidth="1"/>
    <col min="6" max="6" width="15.6640625" style="102" customWidth="1"/>
    <col min="7" max="7" width="0.88671875" style="31" customWidth="1"/>
    <col min="8" max="8" width="15.6640625" style="102" customWidth="1"/>
    <col min="9" max="16384" width="9.33203125" style="125"/>
  </cols>
  <sheetData>
    <row r="1" spans="1:8" ht="21.75" customHeight="1" x14ac:dyDescent="0.3">
      <c r="A1" s="71" t="str">
        <f>+'BS 2-4'!A1</f>
        <v>บริษัท อิทธิฤทธิ์ ไนซ์ คอร์ปอเรชั่น จำกัด (มหาชน)</v>
      </c>
      <c r="B1" s="71"/>
      <c r="C1" s="71"/>
      <c r="D1" s="106"/>
      <c r="E1" s="72"/>
      <c r="F1" s="95"/>
      <c r="G1" s="72"/>
    </row>
    <row r="2" spans="1:8" ht="21.75" customHeight="1" x14ac:dyDescent="0.3">
      <c r="A2" s="71" t="s">
        <v>120</v>
      </c>
      <c r="B2" s="71"/>
      <c r="C2" s="71"/>
      <c r="D2" s="106"/>
      <c r="E2" s="72"/>
      <c r="F2" s="95"/>
      <c r="G2" s="72"/>
    </row>
    <row r="3" spans="1:8" ht="21.75" customHeight="1" x14ac:dyDescent="0.3">
      <c r="A3" s="73" t="s">
        <v>128</v>
      </c>
      <c r="B3" s="74"/>
      <c r="C3" s="74"/>
      <c r="D3" s="107"/>
      <c r="E3" s="75"/>
      <c r="F3" s="96"/>
      <c r="G3" s="75"/>
      <c r="H3" s="101"/>
    </row>
    <row r="4" spans="1:8" ht="21.75" customHeight="1" x14ac:dyDescent="0.3">
      <c r="A4" s="71" t="s">
        <v>14</v>
      </c>
      <c r="B4" s="71"/>
      <c r="C4" s="71"/>
      <c r="D4" s="108"/>
      <c r="E4" s="76"/>
      <c r="F4" s="90"/>
      <c r="G4" s="76"/>
    </row>
    <row r="5" spans="1:8" ht="21.75" customHeight="1" x14ac:dyDescent="0.3">
      <c r="D5" s="109"/>
      <c r="E5" s="78"/>
      <c r="F5" s="84" t="s">
        <v>23</v>
      </c>
      <c r="G5" s="78"/>
      <c r="H5" s="84" t="s">
        <v>23</v>
      </c>
    </row>
    <row r="6" spans="1:8" ht="21.75" customHeight="1" x14ac:dyDescent="0.3">
      <c r="A6" s="71"/>
      <c r="B6" s="71"/>
      <c r="C6" s="71"/>
      <c r="D6" s="109"/>
      <c r="E6" s="79"/>
      <c r="F6" s="84" t="s">
        <v>35</v>
      </c>
      <c r="G6" s="79"/>
      <c r="H6" s="84" t="s">
        <v>34</v>
      </c>
    </row>
    <row r="7" spans="1:8" ht="21.75" customHeight="1" x14ac:dyDescent="0.3">
      <c r="A7" s="71"/>
      <c r="B7" s="71"/>
      <c r="C7" s="71"/>
      <c r="D7" s="56" t="s">
        <v>7</v>
      </c>
      <c r="E7" s="76"/>
      <c r="F7" s="85" t="s">
        <v>6</v>
      </c>
      <c r="G7" s="76"/>
      <c r="H7" s="85" t="s">
        <v>6</v>
      </c>
    </row>
    <row r="8" spans="1:8" ht="21.75" customHeight="1" x14ac:dyDescent="0.3">
      <c r="A8" s="71"/>
      <c r="B8" s="71"/>
      <c r="C8" s="71"/>
      <c r="D8" s="108"/>
      <c r="E8" s="76"/>
      <c r="F8" s="86"/>
      <c r="G8" s="76"/>
      <c r="H8" s="90"/>
    </row>
    <row r="9" spans="1:8" ht="21.75" customHeight="1" x14ac:dyDescent="0.3">
      <c r="A9" s="71" t="s">
        <v>62</v>
      </c>
      <c r="E9" s="78"/>
      <c r="F9" s="97"/>
      <c r="G9" s="78"/>
    </row>
    <row r="10" spans="1:8" ht="21.75" customHeight="1" x14ac:dyDescent="0.3">
      <c r="A10" s="77" t="s">
        <v>63</v>
      </c>
      <c r="B10" s="125"/>
      <c r="E10" s="78"/>
      <c r="F10" s="97">
        <v>163421023</v>
      </c>
      <c r="G10" s="78"/>
      <c r="H10" s="102">
        <v>57733182</v>
      </c>
    </row>
    <row r="11" spans="1:8" ht="21.75" customHeight="1" x14ac:dyDescent="0.3">
      <c r="A11" s="77" t="s">
        <v>64</v>
      </c>
      <c r="B11" s="125"/>
      <c r="E11" s="78"/>
      <c r="F11" s="98">
        <v>256129</v>
      </c>
      <c r="G11" s="78"/>
      <c r="H11" s="101">
        <v>153734</v>
      </c>
    </row>
    <row r="12" spans="1:8" ht="6" customHeight="1" x14ac:dyDescent="0.3">
      <c r="E12" s="78"/>
      <c r="F12" s="97"/>
      <c r="G12" s="78"/>
    </row>
    <row r="13" spans="1:8" ht="21.75" customHeight="1" x14ac:dyDescent="0.3">
      <c r="A13" s="71" t="s">
        <v>65</v>
      </c>
      <c r="E13" s="78"/>
      <c r="F13" s="98">
        <f>SUM(F10:F11)</f>
        <v>163677152</v>
      </c>
      <c r="G13" s="78"/>
      <c r="H13" s="101">
        <f>SUM(H10:H11)</f>
        <v>57886916</v>
      </c>
    </row>
    <row r="14" spans="1:8" ht="15" customHeight="1" x14ac:dyDescent="0.3">
      <c r="E14" s="78"/>
      <c r="F14" s="97"/>
      <c r="G14" s="78"/>
    </row>
    <row r="15" spans="1:8" ht="21.75" customHeight="1" x14ac:dyDescent="0.3">
      <c r="A15" s="71" t="s">
        <v>107</v>
      </c>
      <c r="E15" s="78"/>
      <c r="F15" s="97"/>
      <c r="G15" s="78"/>
    </row>
    <row r="16" spans="1:8" ht="21.75" customHeight="1" x14ac:dyDescent="0.3">
      <c r="A16" s="77" t="s">
        <v>66</v>
      </c>
      <c r="E16" s="78"/>
      <c r="F16" s="97">
        <v>-138432911</v>
      </c>
      <c r="G16" s="78"/>
      <c r="H16" s="102">
        <v>-36043975</v>
      </c>
    </row>
    <row r="17" spans="1:11" ht="21.75" customHeight="1" x14ac:dyDescent="0.3">
      <c r="A17" s="77" t="s">
        <v>67</v>
      </c>
      <c r="E17" s="78"/>
      <c r="F17" s="98">
        <v>-72576</v>
      </c>
      <c r="G17" s="78"/>
      <c r="H17" s="101">
        <v>-550</v>
      </c>
    </row>
    <row r="18" spans="1:11" s="60" customFormat="1" ht="6" customHeight="1" x14ac:dyDescent="0.5">
      <c r="A18" s="77"/>
      <c r="B18" s="77"/>
      <c r="C18" s="77"/>
      <c r="D18" s="110"/>
      <c r="E18" s="80"/>
      <c r="F18" s="100"/>
      <c r="G18" s="80"/>
      <c r="H18" s="91"/>
    </row>
    <row r="19" spans="1:11" s="60" customFormat="1" ht="21.75" customHeight="1" x14ac:dyDescent="0.5">
      <c r="A19" s="71" t="s">
        <v>108</v>
      </c>
      <c r="B19" s="77"/>
      <c r="C19" s="77"/>
      <c r="D19" s="110"/>
      <c r="E19" s="80"/>
      <c r="F19" s="87">
        <f>SUM(F16:F18)</f>
        <v>-138505487</v>
      </c>
      <c r="G19" s="80"/>
      <c r="H19" s="92">
        <f>SUM(H16:H18)</f>
        <v>-36044525</v>
      </c>
    </row>
    <row r="20" spans="1:11" s="60" customFormat="1" ht="6" customHeight="1" x14ac:dyDescent="0.5">
      <c r="A20" s="77"/>
      <c r="B20" s="77"/>
      <c r="C20" s="77"/>
      <c r="D20" s="110"/>
      <c r="E20" s="80"/>
      <c r="F20" s="100"/>
      <c r="G20" s="80"/>
      <c r="H20" s="91"/>
    </row>
    <row r="21" spans="1:11" s="60" customFormat="1" ht="21.75" customHeight="1" x14ac:dyDescent="0.5">
      <c r="A21" s="71" t="s">
        <v>109</v>
      </c>
      <c r="B21" s="77"/>
      <c r="C21" s="77"/>
      <c r="D21" s="110"/>
      <c r="E21" s="80"/>
      <c r="F21" s="87">
        <f>F13+F19</f>
        <v>25171665</v>
      </c>
      <c r="G21" s="80"/>
      <c r="H21" s="92">
        <f>H13+H19</f>
        <v>21842391</v>
      </c>
    </row>
    <row r="22" spans="1:11" s="60" customFormat="1" ht="15" customHeight="1" x14ac:dyDescent="0.5">
      <c r="A22" s="71"/>
      <c r="B22" s="77"/>
      <c r="C22" s="77"/>
      <c r="D22" s="110"/>
      <c r="E22" s="80"/>
      <c r="F22" s="88"/>
      <c r="G22" s="80"/>
      <c r="H22" s="93"/>
    </row>
    <row r="23" spans="1:11" ht="21.75" customHeight="1" x14ac:dyDescent="0.3">
      <c r="A23" s="77" t="s">
        <v>30</v>
      </c>
      <c r="B23" s="125"/>
      <c r="E23" s="81"/>
      <c r="F23" s="99">
        <v>1462146</v>
      </c>
      <c r="G23" s="81"/>
      <c r="H23" s="123">
        <v>306970</v>
      </c>
    </row>
    <row r="24" spans="1:11" ht="21.75" customHeight="1" x14ac:dyDescent="0.3">
      <c r="A24" s="77" t="s">
        <v>110</v>
      </c>
      <c r="E24" s="78"/>
      <c r="F24" s="97">
        <v>-5287172</v>
      </c>
      <c r="G24" s="78"/>
      <c r="H24" s="123">
        <v>-3687499</v>
      </c>
    </row>
    <row r="25" spans="1:11" s="60" customFormat="1" ht="21.75" customHeight="1" x14ac:dyDescent="0.5">
      <c r="A25" s="77" t="s">
        <v>13</v>
      </c>
      <c r="B25" s="77"/>
      <c r="C25" s="77"/>
      <c r="D25" s="110"/>
      <c r="E25" s="80"/>
      <c r="F25" s="89">
        <v>-13423497</v>
      </c>
      <c r="G25" s="80"/>
      <c r="H25" s="124">
        <v>-12742391</v>
      </c>
    </row>
    <row r="26" spans="1:11" s="60" customFormat="1" ht="21.75" customHeight="1" x14ac:dyDescent="0.5">
      <c r="A26" s="77" t="s">
        <v>145</v>
      </c>
      <c r="B26" s="77"/>
      <c r="C26" s="77"/>
      <c r="D26" s="110"/>
      <c r="E26" s="82"/>
      <c r="F26" s="88">
        <v>1580</v>
      </c>
      <c r="G26" s="82"/>
      <c r="H26" s="124">
        <v>18441</v>
      </c>
    </row>
    <row r="27" spans="1:11" s="60" customFormat="1" ht="21.75" customHeight="1" x14ac:dyDescent="0.5">
      <c r="A27" s="77" t="s">
        <v>137</v>
      </c>
      <c r="B27" s="77"/>
      <c r="C27" s="77"/>
      <c r="D27" s="110"/>
      <c r="E27" s="82"/>
      <c r="F27" s="87">
        <v>103778</v>
      </c>
      <c r="G27" s="82"/>
      <c r="H27" s="22">
        <v>194583</v>
      </c>
      <c r="J27" s="121"/>
      <c r="K27" s="121"/>
    </row>
    <row r="28" spans="1:11" s="60" customFormat="1" ht="6" customHeight="1" x14ac:dyDescent="0.5">
      <c r="A28" s="77"/>
      <c r="B28" s="77"/>
      <c r="C28" s="77"/>
      <c r="D28" s="110"/>
      <c r="E28" s="80"/>
      <c r="F28" s="100"/>
      <c r="G28" s="80"/>
      <c r="H28" s="91"/>
    </row>
    <row r="29" spans="1:11" s="60" customFormat="1" ht="21.75" customHeight="1" x14ac:dyDescent="0.5">
      <c r="A29" s="71" t="s">
        <v>111</v>
      </c>
      <c r="B29" s="77"/>
      <c r="C29" s="77"/>
      <c r="D29" s="110"/>
      <c r="E29" s="80"/>
      <c r="F29" s="89">
        <f>SUM(F21,F23:F27)</f>
        <v>8028500</v>
      </c>
      <c r="G29" s="80"/>
      <c r="H29" s="91">
        <f>SUM(H21,H23:H27)</f>
        <v>5932495</v>
      </c>
    </row>
    <row r="30" spans="1:11" s="60" customFormat="1" ht="21.75" customHeight="1" x14ac:dyDescent="0.5">
      <c r="A30" s="77" t="s">
        <v>68</v>
      </c>
      <c r="B30" s="77"/>
      <c r="C30" s="77"/>
      <c r="D30" s="110"/>
      <c r="E30" s="80"/>
      <c r="F30" s="87">
        <v>-365742</v>
      </c>
      <c r="G30" s="80"/>
      <c r="H30" s="92">
        <v>-411672</v>
      </c>
    </row>
    <row r="31" spans="1:11" s="60" customFormat="1" ht="6" customHeight="1" x14ac:dyDescent="0.5">
      <c r="A31" s="77"/>
      <c r="B31" s="77"/>
      <c r="C31" s="77"/>
      <c r="D31" s="110"/>
      <c r="E31" s="80"/>
      <c r="F31" s="100"/>
      <c r="G31" s="80"/>
      <c r="H31" s="91"/>
    </row>
    <row r="32" spans="1:11" s="60" customFormat="1" ht="21.75" customHeight="1" x14ac:dyDescent="0.5">
      <c r="A32" s="71" t="s">
        <v>112</v>
      </c>
      <c r="B32" s="77"/>
      <c r="C32" s="77"/>
      <c r="D32" s="110"/>
      <c r="E32" s="80"/>
      <c r="F32" s="89">
        <f>SUM(F29:F30)</f>
        <v>7662758</v>
      </c>
      <c r="G32" s="80"/>
      <c r="H32" s="91">
        <f>SUM(H29:H30)</f>
        <v>5520823</v>
      </c>
    </row>
    <row r="33" spans="1:8" s="60" customFormat="1" ht="21.75" customHeight="1" x14ac:dyDescent="0.5">
      <c r="A33" s="77" t="s">
        <v>125</v>
      </c>
      <c r="B33" s="77"/>
      <c r="C33" s="77"/>
      <c r="D33" s="110"/>
      <c r="E33" s="80"/>
      <c r="F33" s="87">
        <v>-1924305</v>
      </c>
      <c r="G33" s="80"/>
      <c r="H33" s="92">
        <v>-1019915</v>
      </c>
    </row>
    <row r="34" spans="1:8" s="60" customFormat="1" ht="6" customHeight="1" x14ac:dyDescent="0.5">
      <c r="A34" s="77"/>
      <c r="B34" s="77"/>
      <c r="C34" s="77"/>
      <c r="D34" s="110"/>
      <c r="E34" s="80"/>
      <c r="F34" s="100"/>
      <c r="G34" s="80"/>
      <c r="H34" s="91"/>
    </row>
    <row r="35" spans="1:8" s="60" customFormat="1" ht="21.75" customHeight="1" thickBot="1" x14ac:dyDescent="0.55000000000000004">
      <c r="A35" s="71" t="s">
        <v>113</v>
      </c>
      <c r="B35" s="77"/>
      <c r="C35" s="77"/>
      <c r="D35" s="110"/>
      <c r="E35" s="82"/>
      <c r="F35" s="105">
        <f>SUM(F32:F33)</f>
        <v>5738453</v>
      </c>
      <c r="G35" s="82"/>
      <c r="H35" s="94">
        <f>SUM(H32:H33)</f>
        <v>4500908</v>
      </c>
    </row>
    <row r="36" spans="1:8" s="60" customFormat="1" ht="21.75" customHeight="1" thickTop="1" x14ac:dyDescent="0.5">
      <c r="A36" s="77"/>
      <c r="B36" s="77"/>
      <c r="C36" s="77"/>
      <c r="D36" s="110"/>
      <c r="E36" s="82"/>
      <c r="F36" s="100"/>
      <c r="G36" s="82"/>
      <c r="H36" s="91"/>
    </row>
    <row r="37" spans="1:8" s="60" customFormat="1" ht="21.75" customHeight="1" x14ac:dyDescent="0.5">
      <c r="A37" s="71" t="s">
        <v>114</v>
      </c>
      <c r="B37" s="77"/>
      <c r="C37" s="77"/>
      <c r="D37" s="110"/>
      <c r="E37" s="80"/>
      <c r="F37" s="100"/>
      <c r="G37" s="80"/>
      <c r="H37" s="91"/>
    </row>
    <row r="38" spans="1:8" s="60" customFormat="1" ht="6" customHeight="1" x14ac:dyDescent="0.5">
      <c r="A38" s="77"/>
      <c r="B38" s="77"/>
      <c r="C38" s="77"/>
      <c r="D38" s="110"/>
      <c r="E38" s="80"/>
      <c r="F38" s="100"/>
      <c r="G38" s="80"/>
      <c r="H38" s="91"/>
    </row>
    <row r="39" spans="1:8" s="60" customFormat="1" ht="21.75" customHeight="1" x14ac:dyDescent="0.5">
      <c r="A39" s="71" t="s">
        <v>101</v>
      </c>
      <c r="B39" s="77"/>
      <c r="C39" s="77"/>
      <c r="D39" s="111">
        <v>19</v>
      </c>
      <c r="E39" s="80"/>
      <c r="F39" s="130">
        <v>2.1000000000000001E-2</v>
      </c>
      <c r="G39" s="131"/>
      <c r="H39" s="132">
        <v>1.7000000000000001E-2</v>
      </c>
    </row>
    <row r="41" spans="1:8" ht="24" customHeight="1" x14ac:dyDescent="0.3"/>
    <row r="42" spans="1:8" ht="21.9" customHeight="1" x14ac:dyDescent="0.3">
      <c r="A42" s="83" t="s">
        <v>33</v>
      </c>
      <c r="B42" s="83"/>
      <c r="C42" s="83"/>
      <c r="D42" s="112"/>
      <c r="E42" s="34"/>
      <c r="F42" s="101"/>
      <c r="G42" s="34"/>
      <c r="H42" s="101"/>
    </row>
  </sheetData>
  <pageMargins left="0.8" right="0.75" top="0.5" bottom="0.6" header="0.49" footer="0.4"/>
  <pageSetup paperSize="9" firstPageNumber="5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topLeftCell="A21" zoomScaleNormal="100" zoomScaleSheetLayoutView="85" zoomScalePageLayoutView="90" workbookViewId="0">
      <selection activeCell="M11" sqref="M11"/>
    </sheetView>
  </sheetViews>
  <sheetFormatPr defaultColWidth="9.33203125" defaultRowHeight="21.75" customHeight="1" x14ac:dyDescent="0.3"/>
  <cols>
    <col min="1" max="2" width="1.6640625" style="77" customWidth="1"/>
    <col min="3" max="3" width="41.109375" style="77" customWidth="1"/>
    <col min="4" max="4" width="8.6640625" style="110" customWidth="1"/>
    <col min="5" max="5" width="0.88671875" style="31" customWidth="1"/>
    <col min="6" max="6" width="15.6640625" style="102" customWidth="1"/>
    <col min="7" max="7" width="0.88671875" style="31" customWidth="1"/>
    <col min="8" max="8" width="15.6640625" style="102" customWidth="1"/>
    <col min="9" max="16384" width="9.33203125" style="125"/>
  </cols>
  <sheetData>
    <row r="1" spans="1:8" ht="21.75" customHeight="1" x14ac:dyDescent="0.3">
      <c r="A1" s="71" t="str">
        <f>+'BS 2-4'!A1</f>
        <v>บริษัท อิทธิฤทธิ์ ไนซ์ คอร์ปอเรชั่น จำกัด (มหาชน)</v>
      </c>
      <c r="B1" s="71"/>
      <c r="C1" s="71"/>
      <c r="D1" s="106"/>
      <c r="E1" s="72"/>
      <c r="F1" s="95"/>
      <c r="G1" s="72"/>
    </row>
    <row r="2" spans="1:8" ht="21.75" customHeight="1" x14ac:dyDescent="0.3">
      <c r="A2" s="71" t="s">
        <v>120</v>
      </c>
      <c r="B2" s="71"/>
      <c r="C2" s="71"/>
      <c r="D2" s="106"/>
      <c r="E2" s="72"/>
      <c r="F2" s="95"/>
      <c r="G2" s="72"/>
    </row>
    <row r="3" spans="1:8" ht="21.75" customHeight="1" x14ac:dyDescent="0.3">
      <c r="A3" s="73" t="s">
        <v>129</v>
      </c>
      <c r="B3" s="74"/>
      <c r="C3" s="74"/>
      <c r="D3" s="107"/>
      <c r="E3" s="75"/>
      <c r="F3" s="96"/>
      <c r="G3" s="75"/>
      <c r="H3" s="101"/>
    </row>
    <row r="4" spans="1:8" ht="21.75" customHeight="1" x14ac:dyDescent="0.3">
      <c r="A4" s="71" t="s">
        <v>14</v>
      </c>
      <c r="B4" s="71"/>
      <c r="C4" s="71"/>
      <c r="D4" s="108"/>
      <c r="E4" s="76"/>
      <c r="F4" s="90"/>
      <c r="G4" s="76"/>
    </row>
    <row r="5" spans="1:8" ht="21.75" customHeight="1" x14ac:dyDescent="0.3">
      <c r="D5" s="109"/>
      <c r="E5" s="78"/>
      <c r="F5" s="84" t="s">
        <v>23</v>
      </c>
      <c r="G5" s="78"/>
      <c r="H5" s="84" t="s">
        <v>23</v>
      </c>
    </row>
    <row r="6" spans="1:8" ht="21.75" customHeight="1" x14ac:dyDescent="0.3">
      <c r="A6" s="71"/>
      <c r="B6" s="71"/>
      <c r="C6" s="71"/>
      <c r="D6" s="109"/>
      <c r="E6" s="79"/>
      <c r="F6" s="84" t="s">
        <v>35</v>
      </c>
      <c r="G6" s="79"/>
      <c r="H6" s="84" t="s">
        <v>34</v>
      </c>
    </row>
    <row r="7" spans="1:8" ht="21.75" customHeight="1" x14ac:dyDescent="0.3">
      <c r="A7" s="71"/>
      <c r="B7" s="71"/>
      <c r="C7" s="71"/>
      <c r="D7" s="56" t="s">
        <v>7</v>
      </c>
      <c r="E7" s="76"/>
      <c r="F7" s="85" t="s">
        <v>6</v>
      </c>
      <c r="G7" s="76"/>
      <c r="H7" s="85" t="s">
        <v>6</v>
      </c>
    </row>
    <row r="8" spans="1:8" ht="6" customHeight="1" x14ac:dyDescent="0.3">
      <c r="A8" s="71"/>
      <c r="B8" s="71"/>
      <c r="C8" s="71"/>
      <c r="D8" s="108"/>
      <c r="E8" s="76"/>
      <c r="F8" s="86"/>
      <c r="G8" s="76"/>
      <c r="H8" s="90"/>
    </row>
    <row r="9" spans="1:8" ht="21.75" customHeight="1" x14ac:dyDescent="0.3">
      <c r="A9" s="71" t="s">
        <v>62</v>
      </c>
      <c r="E9" s="78"/>
      <c r="F9" s="97"/>
      <c r="G9" s="78"/>
    </row>
    <row r="10" spans="1:8" ht="21.75" customHeight="1" x14ac:dyDescent="0.3">
      <c r="A10" s="77" t="s">
        <v>63</v>
      </c>
      <c r="B10" s="125"/>
      <c r="E10" s="78"/>
      <c r="F10" s="97">
        <v>321067099</v>
      </c>
      <c r="G10" s="78"/>
      <c r="H10" s="102">
        <v>109875886</v>
      </c>
    </row>
    <row r="11" spans="1:8" ht="21.75" customHeight="1" x14ac:dyDescent="0.3">
      <c r="A11" s="77" t="s">
        <v>64</v>
      </c>
      <c r="B11" s="125"/>
      <c r="E11" s="78"/>
      <c r="F11" s="98">
        <v>574972</v>
      </c>
      <c r="G11" s="78"/>
      <c r="H11" s="101">
        <v>212247</v>
      </c>
    </row>
    <row r="12" spans="1:8" ht="6" customHeight="1" x14ac:dyDescent="0.3">
      <c r="E12" s="78"/>
      <c r="F12" s="97"/>
      <c r="G12" s="78"/>
    </row>
    <row r="13" spans="1:8" ht="21.75" customHeight="1" x14ac:dyDescent="0.3">
      <c r="A13" s="71" t="s">
        <v>65</v>
      </c>
      <c r="E13" s="78"/>
      <c r="F13" s="98">
        <f>SUM(F10:F11)</f>
        <v>321642071</v>
      </c>
      <c r="G13" s="78"/>
      <c r="H13" s="101">
        <f>SUM(H10:H11)</f>
        <v>110088133</v>
      </c>
    </row>
    <row r="14" spans="1:8" ht="21.75" customHeight="1" x14ac:dyDescent="0.3">
      <c r="E14" s="78"/>
      <c r="F14" s="97"/>
      <c r="G14" s="78"/>
    </row>
    <row r="15" spans="1:8" ht="21.75" customHeight="1" x14ac:dyDescent="0.3">
      <c r="A15" s="71" t="s">
        <v>107</v>
      </c>
      <c r="E15" s="78"/>
      <c r="F15" s="97"/>
      <c r="G15" s="78"/>
    </row>
    <row r="16" spans="1:8" ht="21.75" customHeight="1" x14ac:dyDescent="0.3">
      <c r="A16" s="77" t="s">
        <v>66</v>
      </c>
      <c r="E16" s="78"/>
      <c r="F16" s="97">
        <v>-268062852</v>
      </c>
      <c r="G16" s="78"/>
      <c r="H16" s="102">
        <v>-69436561</v>
      </c>
    </row>
    <row r="17" spans="1:8" ht="21.75" customHeight="1" x14ac:dyDescent="0.3">
      <c r="A17" s="77" t="s">
        <v>67</v>
      </c>
      <c r="E17" s="78"/>
      <c r="F17" s="98">
        <v>-89922</v>
      </c>
      <c r="G17" s="78"/>
      <c r="H17" s="101">
        <v>-11806</v>
      </c>
    </row>
    <row r="18" spans="1:8" s="60" customFormat="1" ht="6" customHeight="1" x14ac:dyDescent="0.5">
      <c r="A18" s="77"/>
      <c r="B18" s="77"/>
      <c r="C18" s="77"/>
      <c r="D18" s="110"/>
      <c r="E18" s="80"/>
      <c r="F18" s="100"/>
      <c r="G18" s="80"/>
      <c r="H18" s="91"/>
    </row>
    <row r="19" spans="1:8" s="60" customFormat="1" ht="21.75" customHeight="1" x14ac:dyDescent="0.5">
      <c r="A19" s="71" t="s">
        <v>108</v>
      </c>
      <c r="B19" s="77"/>
      <c r="C19" s="77"/>
      <c r="D19" s="110"/>
      <c r="E19" s="80"/>
      <c r="F19" s="87">
        <f>SUM(F16:F18)</f>
        <v>-268152774</v>
      </c>
      <c r="G19" s="80"/>
      <c r="H19" s="92">
        <f>SUM(H16:H18)</f>
        <v>-69448367</v>
      </c>
    </row>
    <row r="20" spans="1:8" s="60" customFormat="1" ht="6" customHeight="1" x14ac:dyDescent="0.5">
      <c r="A20" s="77"/>
      <c r="B20" s="77"/>
      <c r="C20" s="77"/>
      <c r="D20" s="110"/>
      <c r="E20" s="80"/>
      <c r="F20" s="100"/>
      <c r="G20" s="80"/>
      <c r="H20" s="91"/>
    </row>
    <row r="21" spans="1:8" s="60" customFormat="1" ht="21.75" customHeight="1" x14ac:dyDescent="0.5">
      <c r="A21" s="71" t="s">
        <v>109</v>
      </c>
      <c r="B21" s="77"/>
      <c r="C21" s="77"/>
      <c r="D21" s="110"/>
      <c r="E21" s="80"/>
      <c r="F21" s="87">
        <f>F13+F19</f>
        <v>53489297</v>
      </c>
      <c r="G21" s="80"/>
      <c r="H21" s="92">
        <f>H13+H19</f>
        <v>40639766</v>
      </c>
    </row>
    <row r="22" spans="1:8" s="60" customFormat="1" ht="21.75" customHeight="1" x14ac:dyDescent="0.5">
      <c r="A22" s="71"/>
      <c r="B22" s="77"/>
      <c r="C22" s="77"/>
      <c r="D22" s="110"/>
      <c r="E22" s="80"/>
      <c r="F22" s="88"/>
      <c r="G22" s="80"/>
      <c r="H22" s="93"/>
    </row>
    <row r="23" spans="1:8" ht="21.75" customHeight="1" x14ac:dyDescent="0.3">
      <c r="A23" s="77" t="s">
        <v>30</v>
      </c>
      <c r="B23" s="125"/>
      <c r="E23" s="81"/>
      <c r="F23" s="99">
        <v>1776145</v>
      </c>
      <c r="G23" s="81"/>
      <c r="H23" s="103">
        <v>375539</v>
      </c>
    </row>
    <row r="24" spans="1:8" ht="21.75" customHeight="1" x14ac:dyDescent="0.3">
      <c r="A24" s="77" t="s">
        <v>110</v>
      </c>
      <c r="E24" s="78"/>
      <c r="F24" s="97">
        <v>-10474410</v>
      </c>
      <c r="G24" s="78"/>
      <c r="H24" s="102">
        <v>-6966604</v>
      </c>
    </row>
    <row r="25" spans="1:8" s="60" customFormat="1" ht="21.75" customHeight="1" x14ac:dyDescent="0.5">
      <c r="A25" s="77" t="s">
        <v>13</v>
      </c>
      <c r="B25" s="77"/>
      <c r="C25" s="77"/>
      <c r="D25" s="110"/>
      <c r="E25" s="80"/>
      <c r="F25" s="89">
        <v>-25923230</v>
      </c>
      <c r="G25" s="80"/>
      <c r="H25" s="91">
        <v>-22666137</v>
      </c>
    </row>
    <row r="26" spans="1:8" s="60" customFormat="1" ht="21.75" customHeight="1" x14ac:dyDescent="0.5">
      <c r="A26" s="77" t="s">
        <v>69</v>
      </c>
      <c r="B26" s="77"/>
      <c r="C26" s="77"/>
      <c r="D26" s="110"/>
      <c r="E26" s="82"/>
      <c r="F26" s="88">
        <v>355513</v>
      </c>
      <c r="G26" s="82"/>
      <c r="H26" s="93">
        <v>-80641</v>
      </c>
    </row>
    <row r="27" spans="1:8" s="60" customFormat="1" ht="21.75" customHeight="1" x14ac:dyDescent="0.5">
      <c r="A27" s="77" t="s">
        <v>137</v>
      </c>
      <c r="B27" s="77"/>
      <c r="C27" s="77"/>
      <c r="D27" s="110"/>
      <c r="E27" s="82"/>
      <c r="F27" s="87">
        <v>212906</v>
      </c>
      <c r="G27" s="82"/>
      <c r="H27" s="92">
        <v>155566</v>
      </c>
    </row>
    <row r="28" spans="1:8" s="60" customFormat="1" ht="6" customHeight="1" x14ac:dyDescent="0.5">
      <c r="A28" s="77"/>
      <c r="B28" s="77"/>
      <c r="C28" s="77"/>
      <c r="D28" s="110"/>
      <c r="E28" s="80"/>
      <c r="F28" s="100"/>
      <c r="G28" s="80"/>
      <c r="H28" s="91"/>
    </row>
    <row r="29" spans="1:8" s="60" customFormat="1" ht="21.75" customHeight="1" x14ac:dyDescent="0.5">
      <c r="A29" s="71" t="s">
        <v>111</v>
      </c>
      <c r="B29" s="77"/>
      <c r="C29" s="77"/>
      <c r="D29" s="110"/>
      <c r="E29" s="80"/>
      <c r="F29" s="89">
        <f>SUM(F21,F23:F27)</f>
        <v>19436221</v>
      </c>
      <c r="G29" s="80"/>
      <c r="H29" s="91">
        <f>SUM(H21,H23:H27)</f>
        <v>11457489</v>
      </c>
    </row>
    <row r="30" spans="1:8" s="60" customFormat="1" ht="21.75" customHeight="1" x14ac:dyDescent="0.5">
      <c r="A30" s="77" t="s">
        <v>68</v>
      </c>
      <c r="B30" s="77"/>
      <c r="C30" s="77"/>
      <c r="D30" s="110"/>
      <c r="E30" s="80"/>
      <c r="F30" s="87">
        <v>-738312</v>
      </c>
      <c r="G30" s="80"/>
      <c r="H30" s="92">
        <v>-830598</v>
      </c>
    </row>
    <row r="31" spans="1:8" s="60" customFormat="1" ht="6" customHeight="1" x14ac:dyDescent="0.5">
      <c r="A31" s="77"/>
      <c r="B31" s="77"/>
      <c r="C31" s="77"/>
      <c r="D31" s="110"/>
      <c r="E31" s="80"/>
      <c r="F31" s="100"/>
      <c r="G31" s="80"/>
      <c r="H31" s="91"/>
    </row>
    <row r="32" spans="1:8" s="60" customFormat="1" ht="21.75" customHeight="1" x14ac:dyDescent="0.5">
      <c r="A32" s="71" t="s">
        <v>112</v>
      </c>
      <c r="B32" s="77"/>
      <c r="C32" s="77"/>
      <c r="D32" s="110"/>
      <c r="E32" s="80"/>
      <c r="F32" s="89">
        <f>SUM(F29:F30)</f>
        <v>18697909</v>
      </c>
      <c r="G32" s="80"/>
      <c r="H32" s="91">
        <f>SUM(H29:H30)</f>
        <v>10626891</v>
      </c>
    </row>
    <row r="33" spans="1:8" s="60" customFormat="1" ht="21.75" customHeight="1" x14ac:dyDescent="0.5">
      <c r="A33" s="77" t="s">
        <v>125</v>
      </c>
      <c r="B33" s="77"/>
      <c r="C33" s="77"/>
      <c r="D33" s="110"/>
      <c r="E33" s="80"/>
      <c r="F33" s="87">
        <v>-4078047</v>
      </c>
      <c r="G33" s="80"/>
      <c r="H33" s="92">
        <v>-2099349</v>
      </c>
    </row>
    <row r="34" spans="1:8" s="60" customFormat="1" ht="6" customHeight="1" x14ac:dyDescent="0.5">
      <c r="A34" s="77"/>
      <c r="B34" s="77"/>
      <c r="C34" s="77"/>
      <c r="D34" s="110"/>
      <c r="E34" s="80"/>
      <c r="F34" s="100"/>
      <c r="G34" s="80"/>
      <c r="H34" s="91"/>
    </row>
    <row r="35" spans="1:8" s="60" customFormat="1" ht="21.75" customHeight="1" thickBot="1" x14ac:dyDescent="0.55000000000000004">
      <c r="A35" s="71" t="s">
        <v>113</v>
      </c>
      <c r="B35" s="77"/>
      <c r="C35" s="77"/>
      <c r="D35" s="110"/>
      <c r="E35" s="82"/>
      <c r="F35" s="105">
        <f>SUM(F32:F33)</f>
        <v>14619862</v>
      </c>
      <c r="G35" s="82"/>
      <c r="H35" s="94">
        <f>SUM(H32:H33)</f>
        <v>8527542</v>
      </c>
    </row>
    <row r="36" spans="1:8" s="60" customFormat="1" ht="21.75" customHeight="1" thickTop="1" x14ac:dyDescent="0.5">
      <c r="A36" s="77"/>
      <c r="B36" s="77"/>
      <c r="C36" s="77"/>
      <c r="D36" s="110"/>
      <c r="E36" s="82"/>
      <c r="F36" s="100"/>
      <c r="G36" s="82"/>
      <c r="H36" s="91"/>
    </row>
    <row r="37" spans="1:8" s="60" customFormat="1" ht="21.75" customHeight="1" x14ac:dyDescent="0.5">
      <c r="A37" s="71" t="s">
        <v>114</v>
      </c>
      <c r="B37" s="77"/>
      <c r="C37" s="77"/>
      <c r="D37" s="110"/>
      <c r="E37" s="80"/>
      <c r="F37" s="100"/>
      <c r="G37" s="80"/>
      <c r="H37" s="91"/>
    </row>
    <row r="38" spans="1:8" s="60" customFormat="1" ht="6" customHeight="1" x14ac:dyDescent="0.5">
      <c r="A38" s="77"/>
      <c r="B38" s="77"/>
      <c r="C38" s="77"/>
      <c r="D38" s="110"/>
      <c r="E38" s="80"/>
      <c r="F38" s="100"/>
      <c r="G38" s="80"/>
      <c r="H38" s="91"/>
    </row>
    <row r="39" spans="1:8" s="60" customFormat="1" ht="21.75" customHeight="1" x14ac:dyDescent="0.5">
      <c r="A39" s="71" t="s">
        <v>101</v>
      </c>
      <c r="B39" s="77"/>
      <c r="C39" s="77"/>
      <c r="D39" s="110">
        <v>19</v>
      </c>
      <c r="E39" s="80"/>
      <c r="F39" s="127">
        <v>5.3999999999999999E-2</v>
      </c>
      <c r="G39" s="128"/>
      <c r="H39" s="129">
        <v>3.5000000000000003E-2</v>
      </c>
    </row>
    <row r="42" spans="1:8" ht="5.0999999999999996" customHeight="1" x14ac:dyDescent="0.3"/>
    <row r="43" spans="1:8" ht="21.75" customHeight="1" x14ac:dyDescent="0.3">
      <c r="A43" s="83" t="s">
        <v>33</v>
      </c>
      <c r="B43" s="83"/>
      <c r="C43" s="83"/>
      <c r="D43" s="112"/>
      <c r="E43" s="34"/>
      <c r="F43" s="101"/>
      <c r="G43" s="34"/>
      <c r="H43" s="101"/>
    </row>
  </sheetData>
  <pageMargins left="0.8" right="0.75" top="0.5" bottom="0.6" header="0.49" footer="0.4"/>
  <pageSetup paperSize="9" firstPageNumber="6" fitToHeight="0" orientation="portrait" useFirstPageNumber="1" horizontalDpi="1200" verticalDpi="1200" r:id="rId1"/>
  <headerFooter>
    <oddFooter>&amp;R&amp;"Browallia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0"/>
  <sheetViews>
    <sheetView topLeftCell="A15" zoomScale="115" zoomScaleNormal="115" zoomScaleSheetLayoutView="115" zoomScalePageLayoutView="66" workbookViewId="0">
      <selection activeCell="L26" sqref="L26"/>
    </sheetView>
  </sheetViews>
  <sheetFormatPr defaultColWidth="9.33203125" defaultRowHeight="21.75" customHeight="1" x14ac:dyDescent="0.3"/>
  <cols>
    <col min="1" max="1" width="45.33203125" style="131" customWidth="1"/>
    <col min="2" max="2" width="7.33203125" style="131" customWidth="1"/>
    <col min="3" max="3" width="0.6640625" style="131" customWidth="1"/>
    <col min="4" max="4" width="10.33203125" style="131" bestFit="1" customWidth="1"/>
    <col min="5" max="5" width="0.6640625" style="131" customWidth="1"/>
    <col min="6" max="6" width="10.88671875" style="131" bestFit="1" customWidth="1"/>
    <col min="7" max="7" width="0.6640625" style="131" customWidth="1"/>
    <col min="8" max="8" width="13.33203125" style="131" customWidth="1"/>
    <col min="9" max="9" width="0.6640625" style="131" customWidth="1"/>
    <col min="10" max="10" width="10.88671875" style="131" customWidth="1"/>
    <col min="11" max="11" width="0.6640625" style="131" customWidth="1"/>
    <col min="12" max="12" width="11.44140625" style="131" bestFit="1" customWidth="1"/>
    <col min="13" max="13" width="0.6640625" style="131" customWidth="1"/>
    <col min="14" max="14" width="23" style="131" customWidth="1"/>
    <col min="15" max="15" width="0.6640625" style="131" customWidth="1"/>
    <col min="16" max="16" width="10.44140625" style="131" customWidth="1"/>
    <col min="17" max="17" width="16.33203125" style="131" bestFit="1" customWidth="1"/>
    <col min="18" max="18" width="14.6640625" style="131" bestFit="1" customWidth="1"/>
    <col min="19" max="22" width="9.33203125" style="131"/>
    <col min="23" max="23" width="9.33203125" style="131" customWidth="1"/>
    <col min="24" max="26" width="9.33203125" style="131"/>
    <col min="27" max="27" width="9.33203125" style="131" customWidth="1"/>
    <col min="28" max="16384" width="9.33203125" style="131"/>
  </cols>
  <sheetData>
    <row r="1" spans="1:17" ht="21.75" customHeight="1" x14ac:dyDescent="0.3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7" ht="21.75" customHeight="1" x14ac:dyDescent="0.3">
      <c r="A2" s="36" t="s">
        <v>122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7" ht="21.75" customHeight="1" x14ac:dyDescent="0.3">
      <c r="A3" s="37" t="str">
        <f>'PL 6 (6M)'!A3</f>
        <v>สำหรับรอบระยะเวลาหกเดือนสิ้นสุดวันที่  30 มิถุนายน พ.ศ. 2567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5" spans="1:17" s="135" customFormat="1" ht="20.100000000000001" customHeight="1" x14ac:dyDescent="0.3">
      <c r="D5" s="136"/>
      <c r="J5" s="180" t="s">
        <v>60</v>
      </c>
      <c r="K5" s="180"/>
      <c r="L5" s="180"/>
      <c r="M5" s="136"/>
      <c r="N5" s="137" t="s">
        <v>70</v>
      </c>
      <c r="O5" s="136"/>
    </row>
    <row r="6" spans="1:17" s="135" customFormat="1" ht="20.100000000000001" customHeight="1" x14ac:dyDescent="0.3">
      <c r="D6" s="138"/>
      <c r="H6" s="138"/>
      <c r="L6" s="139"/>
      <c r="M6" s="136"/>
      <c r="N6" s="140" t="s">
        <v>72</v>
      </c>
      <c r="O6" s="136"/>
    </row>
    <row r="7" spans="1:17" s="135" customFormat="1" ht="20.100000000000001" customHeight="1" x14ac:dyDescent="0.3">
      <c r="D7" s="141"/>
      <c r="E7" s="136"/>
      <c r="F7" s="136"/>
      <c r="G7" s="136"/>
      <c r="H7" s="138"/>
      <c r="I7" s="136"/>
      <c r="J7" s="142"/>
      <c r="M7" s="136"/>
      <c r="N7" s="143" t="s">
        <v>73</v>
      </c>
      <c r="O7" s="136"/>
    </row>
    <row r="8" spans="1:17" s="135" customFormat="1" ht="20.100000000000001" customHeight="1" x14ac:dyDescent="0.3">
      <c r="D8" s="144"/>
      <c r="E8" s="145"/>
      <c r="F8" s="145"/>
      <c r="G8" s="145"/>
      <c r="H8" s="146" t="s">
        <v>74</v>
      </c>
      <c r="I8" s="145"/>
      <c r="J8" s="174" t="s">
        <v>71</v>
      </c>
      <c r="K8" s="136"/>
      <c r="M8" s="136"/>
      <c r="N8" s="144" t="s">
        <v>75</v>
      </c>
      <c r="O8" s="136"/>
      <c r="P8" s="139" t="s">
        <v>76</v>
      </c>
    </row>
    <row r="9" spans="1:17" s="135" customFormat="1" ht="20.100000000000001" customHeight="1" x14ac:dyDescent="0.3">
      <c r="D9" s="144" t="s">
        <v>15</v>
      </c>
      <c r="E9" s="139"/>
      <c r="F9" s="146" t="s">
        <v>77</v>
      </c>
      <c r="G9" s="139"/>
      <c r="H9" s="144" t="s">
        <v>78</v>
      </c>
      <c r="I9" s="139"/>
      <c r="J9" s="139" t="s">
        <v>115</v>
      </c>
      <c r="K9" s="136"/>
      <c r="M9" s="136"/>
      <c r="N9" s="144" t="s">
        <v>79</v>
      </c>
      <c r="O9" s="136"/>
      <c r="P9" s="139" t="s">
        <v>80</v>
      </c>
    </row>
    <row r="10" spans="1:17" s="135" customFormat="1" ht="20.100000000000001" customHeight="1" x14ac:dyDescent="0.3">
      <c r="C10" s="136"/>
      <c r="D10" s="147" t="s">
        <v>81</v>
      </c>
      <c r="E10" s="139"/>
      <c r="F10" s="147" t="s">
        <v>82</v>
      </c>
      <c r="G10" s="139"/>
      <c r="H10" s="147" t="s">
        <v>83</v>
      </c>
      <c r="I10" s="139"/>
      <c r="J10" s="148" t="s">
        <v>84</v>
      </c>
      <c r="L10" s="139" t="s">
        <v>61</v>
      </c>
      <c r="M10" s="136"/>
      <c r="N10" s="147" t="s">
        <v>85</v>
      </c>
      <c r="O10" s="136"/>
      <c r="P10" s="147" t="s">
        <v>86</v>
      </c>
    </row>
    <row r="11" spans="1:17" s="135" customFormat="1" ht="20.100000000000001" customHeight="1" x14ac:dyDescent="0.3">
      <c r="B11" s="140" t="s">
        <v>7</v>
      </c>
      <c r="C11" s="136"/>
      <c r="D11" s="149" t="s">
        <v>6</v>
      </c>
      <c r="E11" s="139"/>
      <c r="F11" s="149" t="s">
        <v>6</v>
      </c>
      <c r="G11" s="139"/>
      <c r="H11" s="149" t="s">
        <v>6</v>
      </c>
      <c r="I11" s="139"/>
      <c r="J11" s="149" t="s">
        <v>6</v>
      </c>
      <c r="L11" s="149" t="s">
        <v>6</v>
      </c>
      <c r="M11" s="136"/>
      <c r="N11" s="149" t="s">
        <v>6</v>
      </c>
      <c r="O11" s="136"/>
      <c r="P11" s="149" t="s">
        <v>6</v>
      </c>
    </row>
    <row r="12" spans="1:17" s="135" customFormat="1" ht="6" customHeight="1" x14ac:dyDescent="0.3">
      <c r="P12" s="150"/>
    </row>
    <row r="13" spans="1:17" s="135" customFormat="1" ht="20.100000000000001" customHeight="1" x14ac:dyDescent="0.3">
      <c r="A13" s="151" t="s">
        <v>147</v>
      </c>
      <c r="B13" s="152"/>
      <c r="C13" s="152"/>
      <c r="D13" s="150">
        <v>100000000</v>
      </c>
      <c r="E13" s="153"/>
      <c r="F13" s="153">
        <v>0</v>
      </c>
      <c r="G13" s="153"/>
      <c r="H13" s="153">
        <v>987345</v>
      </c>
      <c r="I13" s="153"/>
      <c r="J13" s="150">
        <v>7111580</v>
      </c>
      <c r="K13" s="153"/>
      <c r="L13" s="150">
        <v>16075878</v>
      </c>
      <c r="M13" s="153"/>
      <c r="N13" s="154">
        <v>-1426346</v>
      </c>
      <c r="O13" s="153"/>
      <c r="P13" s="155">
        <f>SUM(D13:N13)</f>
        <v>122748457</v>
      </c>
      <c r="Q13" s="156"/>
    </row>
    <row r="14" spans="1:17" s="135" customFormat="1" ht="20.100000000000001" customHeight="1" x14ac:dyDescent="0.3">
      <c r="A14" s="157" t="s">
        <v>102</v>
      </c>
      <c r="B14" s="152"/>
      <c r="C14" s="152"/>
      <c r="D14" s="153"/>
      <c r="E14" s="153"/>
      <c r="F14" s="153"/>
      <c r="G14" s="153"/>
      <c r="H14" s="153"/>
      <c r="I14" s="153"/>
      <c r="J14" s="155"/>
      <c r="K14" s="153"/>
      <c r="L14" s="153"/>
      <c r="M14" s="153"/>
      <c r="N14" s="155"/>
      <c r="O14" s="153"/>
      <c r="P14" s="155"/>
      <c r="Q14" s="156"/>
    </row>
    <row r="15" spans="1:17" s="135" customFormat="1" ht="20.100000000000001" customHeight="1" x14ac:dyDescent="0.3">
      <c r="A15" s="157" t="s">
        <v>103</v>
      </c>
      <c r="B15" s="152"/>
      <c r="C15" s="152"/>
      <c r="D15" s="153"/>
      <c r="E15" s="153"/>
      <c r="F15" s="153"/>
      <c r="G15" s="153"/>
      <c r="H15" s="153"/>
      <c r="I15" s="153"/>
      <c r="J15" s="155"/>
      <c r="K15" s="153"/>
      <c r="L15" s="153"/>
      <c r="M15" s="153"/>
      <c r="N15" s="155"/>
      <c r="O15" s="153"/>
      <c r="P15" s="155"/>
      <c r="Q15" s="156"/>
    </row>
    <row r="16" spans="1:17" s="135" customFormat="1" ht="20.100000000000001" customHeight="1" x14ac:dyDescent="0.3">
      <c r="A16" s="158" t="s">
        <v>130</v>
      </c>
      <c r="B16" s="159">
        <v>16</v>
      </c>
      <c r="C16" s="152"/>
      <c r="D16" s="160">
        <v>35000000</v>
      </c>
      <c r="E16" s="153"/>
      <c r="F16" s="160">
        <v>165469737</v>
      </c>
      <c r="G16" s="153"/>
      <c r="H16" s="153">
        <v>0</v>
      </c>
      <c r="I16" s="153"/>
      <c r="J16" s="155">
        <v>0</v>
      </c>
      <c r="K16" s="153"/>
      <c r="L16" s="153">
        <v>0</v>
      </c>
      <c r="M16" s="153"/>
      <c r="N16" s="155">
        <v>0</v>
      </c>
      <c r="O16" s="153"/>
      <c r="P16" s="155">
        <f>SUM(D16:N16)</f>
        <v>200469737</v>
      </c>
      <c r="Q16" s="156"/>
    </row>
    <row r="17" spans="1:18" s="135" customFormat="1" ht="20.100000000000001" customHeight="1" x14ac:dyDescent="0.3">
      <c r="A17" s="158" t="s">
        <v>113</v>
      </c>
      <c r="B17" s="159"/>
      <c r="C17" s="159"/>
      <c r="D17" s="161">
        <v>0</v>
      </c>
      <c r="E17" s="155"/>
      <c r="F17" s="161">
        <v>0</v>
      </c>
      <c r="G17" s="155"/>
      <c r="H17" s="161">
        <v>0</v>
      </c>
      <c r="I17" s="155"/>
      <c r="J17" s="161">
        <v>0</v>
      </c>
      <c r="K17" s="155"/>
      <c r="L17" s="162">
        <v>8527542</v>
      </c>
      <c r="M17" s="155"/>
      <c r="N17" s="161">
        <v>0</v>
      </c>
      <c r="O17" s="155"/>
      <c r="P17" s="163">
        <f t="shared" ref="P17" si="0">SUM(D17:N17)</f>
        <v>8527542</v>
      </c>
      <c r="Q17" s="150"/>
    </row>
    <row r="18" spans="1:18" s="135" customFormat="1" ht="6" customHeight="1" x14ac:dyDescent="0.3">
      <c r="A18" s="158"/>
      <c r="B18" s="159"/>
      <c r="C18" s="159"/>
      <c r="D18" s="164"/>
      <c r="E18" s="155"/>
      <c r="F18" s="164"/>
      <c r="G18" s="155"/>
      <c r="H18" s="164"/>
      <c r="I18" s="155"/>
      <c r="J18" s="164"/>
      <c r="K18" s="155"/>
      <c r="L18" s="155"/>
      <c r="M18" s="155"/>
      <c r="N18" s="164"/>
      <c r="O18" s="155"/>
      <c r="P18" s="155"/>
      <c r="Q18" s="150"/>
    </row>
    <row r="19" spans="1:18" s="135" customFormat="1" ht="20.100000000000001" customHeight="1" thickBot="1" x14ac:dyDescent="0.35">
      <c r="A19" s="151" t="s">
        <v>148</v>
      </c>
      <c r="B19" s="152"/>
      <c r="C19" s="152"/>
      <c r="D19" s="165">
        <f>SUM(D13:D17)</f>
        <v>135000000</v>
      </c>
      <c r="E19" s="153"/>
      <c r="F19" s="165">
        <f>SUM(F13:F17)</f>
        <v>165469737</v>
      </c>
      <c r="G19" s="153"/>
      <c r="H19" s="165">
        <f>SUM(H13:H17)</f>
        <v>987345</v>
      </c>
      <c r="I19" s="153"/>
      <c r="J19" s="165">
        <f>SUM(J13:J17)</f>
        <v>7111580</v>
      </c>
      <c r="K19" s="153"/>
      <c r="L19" s="165">
        <f>SUM(L13:L17)</f>
        <v>24603420</v>
      </c>
      <c r="M19" s="153"/>
      <c r="N19" s="165">
        <f>SUM(N13:N17)</f>
        <v>-1426346</v>
      </c>
      <c r="O19" s="153"/>
      <c r="P19" s="165">
        <f>SUM(P13:P17)</f>
        <v>331745736</v>
      </c>
      <c r="Q19" s="166"/>
      <c r="R19" s="166"/>
    </row>
    <row r="20" spans="1:18" s="135" customFormat="1" ht="20.100000000000001" customHeight="1" thickTop="1" x14ac:dyDescent="0.3"/>
    <row r="21" spans="1:18" s="135" customFormat="1" ht="20.100000000000001" customHeight="1" x14ac:dyDescent="0.3">
      <c r="A21" s="151" t="s">
        <v>149</v>
      </c>
      <c r="B21" s="152"/>
      <c r="C21" s="152"/>
      <c r="D21" s="167">
        <v>135000000</v>
      </c>
      <c r="E21" s="168"/>
      <c r="F21" s="169">
        <v>165469737</v>
      </c>
      <c r="G21" s="168"/>
      <c r="H21" s="167">
        <v>987345</v>
      </c>
      <c r="I21" s="168"/>
      <c r="J21" s="167">
        <v>8300000</v>
      </c>
      <c r="K21" s="168"/>
      <c r="L21" s="167">
        <v>38087164</v>
      </c>
      <c r="M21" s="168"/>
      <c r="N21" s="167">
        <v>-1607676</v>
      </c>
      <c r="O21" s="168"/>
      <c r="P21" s="170">
        <f>SUM(D21:N21)</f>
        <v>346236570</v>
      </c>
      <c r="Q21" s="156"/>
    </row>
    <row r="22" spans="1:18" s="135" customFormat="1" ht="20.100000000000001" customHeight="1" x14ac:dyDescent="0.3">
      <c r="A22" s="157" t="s">
        <v>102</v>
      </c>
      <c r="B22" s="152"/>
      <c r="C22" s="152"/>
      <c r="D22" s="167"/>
      <c r="E22" s="168"/>
      <c r="F22" s="167"/>
      <c r="G22" s="168"/>
      <c r="H22" s="167"/>
      <c r="I22" s="168"/>
      <c r="J22" s="170"/>
      <c r="K22" s="168"/>
      <c r="L22" s="167"/>
      <c r="M22" s="168"/>
      <c r="N22" s="170"/>
      <c r="O22" s="168"/>
      <c r="P22" s="170"/>
      <c r="Q22" s="156"/>
    </row>
    <row r="23" spans="1:18" s="135" customFormat="1" ht="20.100000000000001" customHeight="1" x14ac:dyDescent="0.3">
      <c r="A23" s="157" t="s">
        <v>103</v>
      </c>
      <c r="B23" s="152"/>
      <c r="C23" s="152"/>
      <c r="D23" s="167"/>
      <c r="E23" s="168"/>
      <c r="F23" s="167"/>
      <c r="G23" s="168"/>
      <c r="H23" s="167"/>
      <c r="I23" s="168"/>
      <c r="J23" s="170"/>
      <c r="K23" s="168"/>
      <c r="L23" s="167"/>
      <c r="M23" s="168"/>
      <c r="N23" s="170"/>
      <c r="O23" s="168"/>
      <c r="P23" s="170"/>
      <c r="Q23" s="156"/>
    </row>
    <row r="24" spans="1:18" s="135" customFormat="1" ht="20.100000000000001" customHeight="1" x14ac:dyDescent="0.3">
      <c r="A24" s="158" t="s">
        <v>113</v>
      </c>
      <c r="B24" s="159"/>
      <c r="C24" s="159"/>
      <c r="D24" s="171">
        <v>0</v>
      </c>
      <c r="E24" s="155"/>
      <c r="F24" s="171">
        <v>0</v>
      </c>
      <c r="G24" s="155"/>
      <c r="H24" s="171">
        <v>0</v>
      </c>
      <c r="I24" s="155"/>
      <c r="J24" s="171">
        <v>0</v>
      </c>
      <c r="K24" s="155"/>
      <c r="L24" s="172">
        <v>14619862</v>
      </c>
      <c r="M24" s="155"/>
      <c r="N24" s="171">
        <v>0</v>
      </c>
      <c r="O24" s="155"/>
      <c r="P24" s="172">
        <f>SUM(D24:N24)</f>
        <v>14619862</v>
      </c>
      <c r="Q24" s="150"/>
    </row>
    <row r="25" spans="1:18" s="135" customFormat="1" ht="6" customHeight="1" x14ac:dyDescent="0.3">
      <c r="A25" s="158"/>
      <c r="B25" s="159"/>
      <c r="C25" s="159"/>
      <c r="D25" s="169"/>
      <c r="E25" s="155"/>
      <c r="F25" s="169"/>
      <c r="G25" s="155"/>
      <c r="H25" s="169"/>
      <c r="I25" s="155"/>
      <c r="J25" s="169"/>
      <c r="K25" s="155"/>
      <c r="L25" s="170"/>
      <c r="M25" s="155"/>
      <c r="N25" s="169"/>
      <c r="O25" s="155"/>
      <c r="P25" s="170"/>
      <c r="Q25" s="150"/>
    </row>
    <row r="26" spans="1:18" s="135" customFormat="1" ht="20.100000000000001" customHeight="1" thickBot="1" x14ac:dyDescent="0.35">
      <c r="A26" s="151" t="s">
        <v>150</v>
      </c>
      <c r="B26" s="152"/>
      <c r="C26" s="152"/>
      <c r="D26" s="173">
        <f>SUM(D21:D24)</f>
        <v>135000000</v>
      </c>
      <c r="E26" s="168"/>
      <c r="F26" s="173">
        <f>SUM(F21:F24)</f>
        <v>165469737</v>
      </c>
      <c r="G26" s="168"/>
      <c r="H26" s="173">
        <f>SUM(H21:H24)</f>
        <v>987345</v>
      </c>
      <c r="I26" s="168"/>
      <c r="J26" s="173">
        <f>SUM(J21:J24)</f>
        <v>8300000</v>
      </c>
      <c r="K26" s="168"/>
      <c r="L26" s="173">
        <f>SUM(L21:L24)</f>
        <v>52707026</v>
      </c>
      <c r="M26" s="168"/>
      <c r="N26" s="173">
        <f>SUM(N21:N24)</f>
        <v>-1607676</v>
      </c>
      <c r="O26" s="168"/>
      <c r="P26" s="173">
        <f>SUM(P21:P24)</f>
        <v>360856432</v>
      </c>
      <c r="Q26" s="166"/>
      <c r="R26" s="166"/>
    </row>
    <row r="27" spans="1:18" ht="21.75" customHeight="1" thickTop="1" x14ac:dyDescent="0.3"/>
    <row r="28" spans="1:18" ht="19.5" customHeight="1" x14ac:dyDescent="0.3"/>
    <row r="29" spans="1:18" ht="12" customHeight="1" x14ac:dyDescent="0.3"/>
    <row r="30" spans="1:18" ht="22.5" customHeight="1" x14ac:dyDescent="0.3">
      <c r="A30" s="35" t="str">
        <f>+'PL 5 (3M)'!A42</f>
        <v>หมายเหตุประกอบข้อมูลทางการเงินเป็นส่วนหนึ่งของข้อมูลทางการเงินระหว่างกาลนี้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</sheetData>
  <mergeCells count="1">
    <mergeCell ref="J5:L5"/>
  </mergeCells>
  <pageMargins left="0.4" right="0.4" top="0.5" bottom="0.6" header="0.49" footer="0.4"/>
  <pageSetup paperSize="9" scale="95" firstPageNumber="7" orientation="landscape" useFirstPageNumber="1" horizontalDpi="1200" verticalDpi="1200" r:id="rId1"/>
  <headerFooter>
    <oddFooter>&amp;R&amp;"Browallia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89"/>
  <sheetViews>
    <sheetView tabSelected="1" topLeftCell="A7" zoomScaleNormal="100" zoomScaleSheetLayoutView="100" workbookViewId="0">
      <selection activeCell="A79" sqref="A79"/>
    </sheetView>
  </sheetViews>
  <sheetFormatPr defaultColWidth="5.6640625" defaultRowHeight="21.6" customHeight="1" x14ac:dyDescent="0.3"/>
  <cols>
    <col min="1" max="1" width="1.6640625" style="131" customWidth="1"/>
    <col min="2" max="2" width="53.33203125" style="131" customWidth="1"/>
    <col min="3" max="3" width="8.33203125" style="118" customWidth="1"/>
    <col min="4" max="4" width="0.6640625" style="131" customWidth="1"/>
    <col min="5" max="5" width="15.6640625" style="131" customWidth="1"/>
    <col min="6" max="6" width="0.6640625" style="131" customWidth="1"/>
    <col min="7" max="7" width="15.6640625" style="20" customWidth="1"/>
    <col min="8" max="8" width="5.6640625" style="131"/>
    <col min="9" max="9" width="7.5546875" style="131" bestFit="1" customWidth="1"/>
    <col min="10" max="16384" width="5.6640625" style="131"/>
  </cols>
  <sheetData>
    <row r="1" spans="1:7" s="12" customFormat="1" ht="21.75" customHeight="1" x14ac:dyDescent="0.3">
      <c r="A1" s="11" t="str">
        <f>+'BS 2-4'!A1</f>
        <v>บริษัท อิทธิฤทธิ์ ไนซ์ คอร์ปอเรชั่น จำกัด (มหาชน)</v>
      </c>
      <c r="B1" s="11"/>
      <c r="C1" s="113"/>
      <c r="D1" s="18"/>
      <c r="E1" s="11"/>
      <c r="F1" s="18"/>
      <c r="G1" s="14"/>
    </row>
    <row r="2" spans="1:7" s="12" customFormat="1" ht="21.75" customHeight="1" x14ac:dyDescent="0.3">
      <c r="A2" s="11" t="s">
        <v>20</v>
      </c>
      <c r="B2" s="11"/>
      <c r="C2" s="113"/>
      <c r="D2" s="8"/>
      <c r="E2" s="11"/>
      <c r="F2" s="8"/>
      <c r="G2" s="14"/>
    </row>
    <row r="3" spans="1:7" s="12" customFormat="1" ht="21.75" customHeight="1" x14ac:dyDescent="0.3">
      <c r="A3" s="13" t="str">
        <f>'PL 6 (6M)'!A3</f>
        <v>สำหรับรอบระยะเวลาหกเดือนสิ้นสุดวันที่  30 มิถุนายน พ.ศ. 2567</v>
      </c>
      <c r="B3" s="13"/>
      <c r="C3" s="114"/>
      <c r="D3" s="9"/>
      <c r="E3" s="13"/>
      <c r="F3" s="9"/>
      <c r="G3" s="15"/>
    </row>
    <row r="4" spans="1:7" s="12" customFormat="1" ht="21.75" customHeight="1" x14ac:dyDescent="0.3">
      <c r="A4" s="11"/>
      <c r="B4" s="11"/>
      <c r="C4" s="113"/>
      <c r="D4" s="10"/>
      <c r="E4" s="11"/>
      <c r="F4" s="10"/>
      <c r="G4" s="14"/>
    </row>
    <row r="5" spans="1:7" s="12" customFormat="1" ht="21.75" customHeight="1" x14ac:dyDescent="0.3">
      <c r="A5" s="11"/>
      <c r="B5" s="11"/>
      <c r="C5" s="113"/>
      <c r="D5" s="10"/>
      <c r="E5" s="11"/>
      <c r="F5" s="10"/>
      <c r="G5" s="179" t="s">
        <v>153</v>
      </c>
    </row>
    <row r="6" spans="1:7" s="12" customFormat="1" ht="21.75" customHeight="1" x14ac:dyDescent="0.3">
      <c r="A6" s="11"/>
      <c r="B6" s="11"/>
      <c r="C6" s="113"/>
      <c r="D6" s="10"/>
      <c r="E6" s="16" t="s">
        <v>23</v>
      </c>
      <c r="F6" s="10"/>
      <c r="G6" s="16" t="s">
        <v>23</v>
      </c>
    </row>
    <row r="7" spans="1:7" s="12" customFormat="1" ht="21.75" customHeight="1" x14ac:dyDescent="0.3">
      <c r="A7" s="11"/>
      <c r="B7" s="11"/>
      <c r="C7" s="113"/>
      <c r="D7" s="113"/>
      <c r="E7" s="1" t="s">
        <v>35</v>
      </c>
      <c r="F7" s="2"/>
      <c r="G7" s="1" t="s">
        <v>34</v>
      </c>
    </row>
    <row r="8" spans="1:7" s="12" customFormat="1" ht="21.75" customHeight="1" x14ac:dyDescent="0.3">
      <c r="A8" s="11"/>
      <c r="B8" s="11"/>
      <c r="C8" s="3" t="s">
        <v>7</v>
      </c>
      <c r="D8" s="115"/>
      <c r="E8" s="17" t="s">
        <v>6</v>
      </c>
      <c r="F8" s="115"/>
      <c r="G8" s="17" t="s">
        <v>6</v>
      </c>
    </row>
    <row r="9" spans="1:7" ht="6" customHeight="1" x14ac:dyDescent="0.3">
      <c r="A9" s="18"/>
      <c r="B9" s="18"/>
      <c r="C9" s="115"/>
      <c r="D9" s="113"/>
      <c r="E9" s="97"/>
      <c r="F9" s="113"/>
      <c r="G9" s="123"/>
    </row>
    <row r="10" spans="1:7" ht="21.75" customHeight="1" x14ac:dyDescent="0.3">
      <c r="A10" s="18" t="s">
        <v>21</v>
      </c>
      <c r="B10" s="18"/>
      <c r="C10" s="115"/>
      <c r="D10" s="113"/>
      <c r="E10" s="19"/>
      <c r="F10" s="113"/>
    </row>
    <row r="11" spans="1:7" s="41" customFormat="1" ht="21.75" customHeight="1" x14ac:dyDescent="0.3">
      <c r="A11" s="18" t="s">
        <v>112</v>
      </c>
      <c r="C11" s="116"/>
      <c r="D11" s="38"/>
      <c r="E11" s="39">
        <v>18697909</v>
      </c>
      <c r="F11" s="38"/>
      <c r="G11" s="40">
        <v>10626891</v>
      </c>
    </row>
    <row r="12" spans="1:7" s="41" customFormat="1" ht="21.75" customHeight="1" x14ac:dyDescent="0.3">
      <c r="A12" s="41" t="s">
        <v>88</v>
      </c>
      <c r="C12" s="116"/>
      <c r="D12" s="38"/>
      <c r="E12" s="43"/>
      <c r="F12" s="38"/>
      <c r="G12" s="25"/>
    </row>
    <row r="13" spans="1:7" s="41" customFormat="1" ht="21.75" customHeight="1" x14ac:dyDescent="0.3">
      <c r="B13" s="41" t="s">
        <v>140</v>
      </c>
      <c r="C13" s="116"/>
      <c r="D13" s="38"/>
      <c r="E13" s="43">
        <v>-355513</v>
      </c>
      <c r="F13" s="38"/>
      <c r="G13" s="25">
        <v>80641</v>
      </c>
    </row>
    <row r="14" spans="1:7" s="41" customFormat="1" ht="21.75" customHeight="1" x14ac:dyDescent="0.3">
      <c r="B14" s="41" t="s">
        <v>131</v>
      </c>
      <c r="C14" s="116"/>
      <c r="D14" s="38"/>
      <c r="E14" s="43">
        <v>0</v>
      </c>
      <c r="F14" s="38"/>
      <c r="G14" s="25">
        <v>782932</v>
      </c>
    </row>
    <row r="15" spans="1:7" s="41" customFormat="1" ht="21.75" customHeight="1" x14ac:dyDescent="0.3">
      <c r="B15" s="41" t="s">
        <v>89</v>
      </c>
      <c r="C15" s="116"/>
      <c r="D15" s="42"/>
      <c r="E15" s="43">
        <v>3178026</v>
      </c>
      <c r="F15" s="42"/>
      <c r="G15" s="44">
        <v>2978321</v>
      </c>
    </row>
    <row r="16" spans="1:7" s="41" customFormat="1" ht="21.75" customHeight="1" x14ac:dyDescent="0.3">
      <c r="B16" s="41" t="s">
        <v>104</v>
      </c>
      <c r="C16" s="116"/>
      <c r="D16" s="42"/>
      <c r="E16" s="43">
        <v>-210017</v>
      </c>
      <c r="F16" s="38"/>
      <c r="G16" s="25">
        <v>-41719</v>
      </c>
    </row>
    <row r="17" spans="1:7" s="41" customFormat="1" ht="21.6" customHeight="1" x14ac:dyDescent="0.3">
      <c r="B17" s="104" t="s">
        <v>139</v>
      </c>
      <c r="C17" s="116"/>
      <c r="D17" s="42"/>
      <c r="E17" s="43">
        <v>-575028</v>
      </c>
      <c r="F17" s="42"/>
      <c r="G17" s="25">
        <v>119363</v>
      </c>
    </row>
    <row r="18" spans="1:7" s="41" customFormat="1" ht="21.75" customHeight="1" x14ac:dyDescent="0.3">
      <c r="B18" s="104" t="s">
        <v>138</v>
      </c>
      <c r="C18" s="116"/>
      <c r="D18" s="42"/>
      <c r="E18" s="43">
        <v>-322560</v>
      </c>
      <c r="F18" s="42"/>
      <c r="G18" s="44">
        <v>-155565</v>
      </c>
    </row>
    <row r="19" spans="1:7" s="41" customFormat="1" ht="21.75" customHeight="1" x14ac:dyDescent="0.3">
      <c r="B19" s="104" t="s">
        <v>146</v>
      </c>
      <c r="C19" s="116"/>
      <c r="D19" s="42"/>
      <c r="E19" s="43">
        <v>-12446</v>
      </c>
      <c r="F19" s="42"/>
      <c r="G19" s="44">
        <v>0</v>
      </c>
    </row>
    <row r="20" spans="1:7" s="41" customFormat="1" ht="21.75" customHeight="1" x14ac:dyDescent="0.3">
      <c r="B20" s="104" t="s">
        <v>117</v>
      </c>
      <c r="C20" s="116"/>
      <c r="D20" s="42"/>
      <c r="E20" s="43"/>
      <c r="F20" s="42"/>
      <c r="G20" s="44"/>
    </row>
    <row r="21" spans="1:7" s="41" customFormat="1" ht="21.75" customHeight="1" x14ac:dyDescent="0.3">
      <c r="B21" s="104" t="s">
        <v>118</v>
      </c>
      <c r="C21" s="116"/>
      <c r="D21" s="42"/>
      <c r="E21" s="43">
        <v>122100</v>
      </c>
      <c r="F21" s="42"/>
      <c r="G21" s="126">
        <v>0</v>
      </c>
    </row>
    <row r="22" spans="1:7" s="41" customFormat="1" ht="21.75" customHeight="1" x14ac:dyDescent="0.3">
      <c r="B22" s="41" t="s">
        <v>31</v>
      </c>
      <c r="C22" s="116"/>
      <c r="D22" s="42"/>
      <c r="E22" s="43">
        <v>-542346</v>
      </c>
      <c r="F22" s="42"/>
      <c r="G22" s="25">
        <v>-264638</v>
      </c>
    </row>
    <row r="23" spans="1:7" s="41" customFormat="1" ht="21.75" customHeight="1" x14ac:dyDescent="0.3">
      <c r="B23" s="41" t="s">
        <v>68</v>
      </c>
      <c r="C23" s="116"/>
      <c r="D23" s="42"/>
      <c r="E23" s="43">
        <v>738312</v>
      </c>
      <c r="F23" s="42"/>
      <c r="G23" s="25">
        <v>830598</v>
      </c>
    </row>
    <row r="24" spans="1:7" s="41" customFormat="1" ht="21.75" customHeight="1" x14ac:dyDescent="0.3">
      <c r="B24" s="41" t="s">
        <v>132</v>
      </c>
      <c r="C24" s="116">
        <v>15</v>
      </c>
      <c r="D24" s="38"/>
      <c r="E24" s="43">
        <v>212253</v>
      </c>
      <c r="F24" s="38"/>
      <c r="G24" s="25">
        <v>-22231</v>
      </c>
    </row>
    <row r="25" spans="1:7" s="41" customFormat="1" ht="21.75" customHeight="1" x14ac:dyDescent="0.3">
      <c r="B25" s="41" t="s">
        <v>90</v>
      </c>
      <c r="C25" s="116"/>
      <c r="D25" s="38"/>
      <c r="E25" s="24">
        <v>340706</v>
      </c>
      <c r="F25" s="38"/>
      <c r="G25" s="33">
        <v>295290</v>
      </c>
    </row>
    <row r="26" spans="1:7" s="41" customFormat="1" ht="6" customHeight="1" x14ac:dyDescent="0.3">
      <c r="C26" s="116"/>
      <c r="D26" s="38"/>
      <c r="E26" s="43"/>
      <c r="F26" s="38"/>
      <c r="G26" s="25"/>
    </row>
    <row r="27" spans="1:7" s="41" customFormat="1" ht="21.75" customHeight="1" x14ac:dyDescent="0.3">
      <c r="C27" s="116"/>
      <c r="D27" s="38"/>
      <c r="E27" s="88">
        <f>SUM(E11:E25)</f>
        <v>21271396</v>
      </c>
      <c r="F27" s="38"/>
      <c r="G27" s="45">
        <f>SUM(G11:G25)</f>
        <v>15229883</v>
      </c>
    </row>
    <row r="28" spans="1:7" s="41" customFormat="1" ht="21.75" customHeight="1" x14ac:dyDescent="0.5">
      <c r="A28" s="175" t="s">
        <v>105</v>
      </c>
      <c r="C28" s="116"/>
      <c r="D28" s="38"/>
      <c r="E28" s="43"/>
      <c r="F28" s="38"/>
      <c r="G28" s="25"/>
    </row>
    <row r="29" spans="1:7" s="41" customFormat="1" ht="21.75" customHeight="1" x14ac:dyDescent="0.3">
      <c r="B29" s="41" t="s">
        <v>37</v>
      </c>
      <c r="C29" s="116"/>
      <c r="D29" s="38"/>
      <c r="E29" s="43">
        <v>68275218</v>
      </c>
      <c r="F29" s="38"/>
      <c r="G29" s="25">
        <v>-39104338</v>
      </c>
    </row>
    <row r="30" spans="1:7" s="41" customFormat="1" ht="21.75" customHeight="1" x14ac:dyDescent="0.3">
      <c r="B30" s="41" t="s">
        <v>38</v>
      </c>
      <c r="C30" s="116"/>
      <c r="D30" s="38"/>
      <c r="E30" s="43">
        <v>-12260593</v>
      </c>
      <c r="F30" s="38"/>
      <c r="G30" s="25">
        <v>-10877490</v>
      </c>
    </row>
    <row r="31" spans="1:7" s="41" customFormat="1" ht="21.75" customHeight="1" x14ac:dyDescent="0.3">
      <c r="B31" s="41" t="s">
        <v>25</v>
      </c>
      <c r="C31" s="116"/>
      <c r="D31" s="38"/>
      <c r="E31" s="43">
        <v>-204146</v>
      </c>
      <c r="F31" s="38"/>
      <c r="G31" s="25">
        <v>-227708</v>
      </c>
    </row>
    <row r="32" spans="1:7" s="41" customFormat="1" ht="21.75" customHeight="1" x14ac:dyDescent="0.3">
      <c r="B32" s="104" t="s">
        <v>40</v>
      </c>
      <c r="C32" s="116"/>
      <c r="D32" s="38"/>
      <c r="E32" s="43">
        <v>-5112000</v>
      </c>
      <c r="F32" s="38"/>
      <c r="G32" s="25">
        <v>28742</v>
      </c>
    </row>
    <row r="33" spans="1:7" s="41" customFormat="1" ht="21.75" customHeight="1" x14ac:dyDescent="0.3">
      <c r="B33" s="41" t="s">
        <v>44</v>
      </c>
      <c r="C33" s="116"/>
      <c r="D33" s="38"/>
      <c r="E33" s="43">
        <v>221162</v>
      </c>
      <c r="F33" s="38"/>
      <c r="G33" s="25">
        <v>0</v>
      </c>
    </row>
    <row r="34" spans="1:7" s="41" customFormat="1" ht="21.75" customHeight="1" x14ac:dyDescent="0.3">
      <c r="B34" s="41" t="s">
        <v>45</v>
      </c>
      <c r="C34" s="116"/>
      <c r="D34" s="38"/>
      <c r="E34" s="43">
        <v>-63752530</v>
      </c>
      <c r="F34" s="38"/>
      <c r="G34" s="25">
        <v>-411845</v>
      </c>
    </row>
    <row r="35" spans="1:7" s="41" customFormat="1" ht="21.75" customHeight="1" x14ac:dyDescent="0.3">
      <c r="B35" s="41" t="s">
        <v>133</v>
      </c>
      <c r="C35" s="116"/>
      <c r="D35" s="38"/>
      <c r="E35" s="43">
        <v>1913960</v>
      </c>
      <c r="F35" s="38"/>
      <c r="G35" s="25">
        <v>509146</v>
      </c>
    </row>
    <row r="36" spans="1:7" s="41" customFormat="1" ht="21.75" customHeight="1" x14ac:dyDescent="0.3">
      <c r="B36" s="41" t="s">
        <v>29</v>
      </c>
      <c r="C36" s="116"/>
      <c r="D36" s="38"/>
      <c r="E36" s="24">
        <v>-243535</v>
      </c>
      <c r="F36" s="38"/>
      <c r="G36" s="33">
        <v>52697</v>
      </c>
    </row>
    <row r="37" spans="1:7" s="41" customFormat="1" ht="6" customHeight="1" x14ac:dyDescent="0.3">
      <c r="C37" s="116"/>
      <c r="D37" s="38"/>
      <c r="E37" s="43"/>
      <c r="F37" s="38"/>
      <c r="G37" s="25"/>
    </row>
    <row r="38" spans="1:7" s="41" customFormat="1" ht="21.75" customHeight="1" x14ac:dyDescent="0.3">
      <c r="A38" s="41" t="s">
        <v>142</v>
      </c>
      <c r="C38" s="116"/>
      <c r="D38" s="38"/>
      <c r="E38" s="43">
        <f>SUM(E27:E36)</f>
        <v>10108932</v>
      </c>
      <c r="F38" s="38"/>
      <c r="G38" s="25">
        <f>SUM(G27:G36)</f>
        <v>-34800913</v>
      </c>
    </row>
    <row r="39" spans="1:7" s="41" customFormat="1" ht="21.75" customHeight="1" x14ac:dyDescent="0.3">
      <c r="A39" s="41" t="s">
        <v>91</v>
      </c>
      <c r="C39" s="116"/>
      <c r="D39" s="38"/>
      <c r="E39" s="43">
        <v>-5777155</v>
      </c>
      <c r="F39" s="38"/>
      <c r="G39" s="25">
        <v>-3898021</v>
      </c>
    </row>
    <row r="40" spans="1:7" s="41" customFormat="1" ht="21.75" customHeight="1" x14ac:dyDescent="0.3">
      <c r="A40" s="41" t="s">
        <v>31</v>
      </c>
      <c r="C40" s="116"/>
      <c r="D40" s="38"/>
      <c r="E40" s="24">
        <v>542346</v>
      </c>
      <c r="F40" s="38"/>
      <c r="G40" s="33">
        <v>264638</v>
      </c>
    </row>
    <row r="41" spans="1:7" s="41" customFormat="1" ht="6" customHeight="1" x14ac:dyDescent="0.3">
      <c r="C41" s="116"/>
      <c r="D41" s="38"/>
      <c r="E41" s="43"/>
      <c r="F41" s="38"/>
      <c r="G41" s="25"/>
    </row>
    <row r="42" spans="1:7" ht="21.75" customHeight="1" x14ac:dyDescent="0.3">
      <c r="A42" s="18" t="s">
        <v>141</v>
      </c>
      <c r="B42" s="18"/>
      <c r="C42" s="115"/>
      <c r="D42" s="21"/>
      <c r="E42" s="87">
        <f>SUM(E38:E40)</f>
        <v>4874123</v>
      </c>
      <c r="F42" s="21"/>
      <c r="G42" s="22">
        <f>SUM(G38:G40)</f>
        <v>-38434296</v>
      </c>
    </row>
    <row r="43" spans="1:7" ht="5.25" customHeight="1" x14ac:dyDescent="0.3">
      <c r="A43" s="18"/>
      <c r="B43" s="18"/>
      <c r="C43" s="115"/>
      <c r="D43" s="21"/>
      <c r="E43" s="45"/>
      <c r="F43" s="21"/>
      <c r="G43" s="45"/>
    </row>
    <row r="44" spans="1:7" ht="6" customHeight="1" x14ac:dyDescent="0.3">
      <c r="A44" s="18"/>
      <c r="B44" s="18"/>
      <c r="C44" s="115"/>
      <c r="D44" s="21"/>
      <c r="E44" s="45"/>
      <c r="F44" s="21"/>
      <c r="G44" s="45"/>
    </row>
    <row r="45" spans="1:7" s="125" customFormat="1" ht="21.9" customHeight="1" x14ac:dyDescent="0.3">
      <c r="A45" s="49" t="str">
        <f>+'EQ 7 '!A30</f>
        <v>หมายเหตุประกอบข้อมูลทางการเงินเป็นส่วนหนึ่งของข้อมูลทางการเงินระหว่างกาลนี้</v>
      </c>
      <c r="B45" s="49"/>
      <c r="C45" s="117"/>
      <c r="D45" s="50"/>
      <c r="E45" s="101"/>
      <c r="F45" s="50"/>
      <c r="G45" s="101"/>
    </row>
    <row r="46" spans="1:7" s="12" customFormat="1" ht="21.75" customHeight="1" x14ac:dyDescent="0.3">
      <c r="A46" s="11" t="str">
        <f>+A1</f>
        <v>บริษัท อิทธิฤทธิ์ ไนซ์ คอร์ปอเรชั่น จำกัด (มหาชน)</v>
      </c>
      <c r="B46" s="11"/>
      <c r="C46" s="113"/>
      <c r="D46" s="18"/>
      <c r="E46" s="11"/>
      <c r="F46" s="18"/>
      <c r="G46" s="14"/>
    </row>
    <row r="47" spans="1:7" s="12" customFormat="1" ht="21.75" customHeight="1" x14ac:dyDescent="0.3">
      <c r="A47" s="11" t="s">
        <v>20</v>
      </c>
      <c r="B47" s="11"/>
      <c r="C47" s="113"/>
      <c r="D47" s="8"/>
      <c r="E47" s="11"/>
      <c r="F47" s="8"/>
      <c r="G47" s="14"/>
    </row>
    <row r="48" spans="1:7" s="12" customFormat="1" ht="21.75" customHeight="1" x14ac:dyDescent="0.3">
      <c r="A48" s="13" t="str">
        <f>+A3</f>
        <v>สำหรับรอบระยะเวลาหกเดือนสิ้นสุดวันที่  30 มิถุนายน พ.ศ. 2567</v>
      </c>
      <c r="B48" s="13"/>
      <c r="C48" s="114"/>
      <c r="D48" s="9"/>
      <c r="E48" s="13"/>
      <c r="F48" s="9"/>
      <c r="G48" s="15"/>
    </row>
    <row r="49" spans="1:7" s="12" customFormat="1" ht="21.75" customHeight="1" x14ac:dyDescent="0.3">
      <c r="A49" s="11"/>
      <c r="B49" s="11"/>
      <c r="C49" s="113"/>
      <c r="D49" s="10"/>
      <c r="E49" s="11"/>
      <c r="F49" s="10"/>
      <c r="G49" s="14"/>
    </row>
    <row r="50" spans="1:7" s="12" customFormat="1" ht="21.75" customHeight="1" x14ac:dyDescent="0.3">
      <c r="A50" s="11"/>
      <c r="B50" s="11"/>
      <c r="C50" s="113"/>
      <c r="D50" s="10"/>
      <c r="E50" s="11"/>
      <c r="F50" s="10"/>
      <c r="G50" s="179" t="str">
        <f>G5</f>
        <v>ปรับปรุงใหม่</v>
      </c>
    </row>
    <row r="51" spans="1:7" s="12" customFormat="1" ht="21.75" customHeight="1" x14ac:dyDescent="0.3">
      <c r="A51" s="11"/>
      <c r="B51" s="11"/>
      <c r="C51" s="113"/>
      <c r="D51" s="10"/>
      <c r="E51" s="16" t="s">
        <v>23</v>
      </c>
      <c r="F51" s="10"/>
      <c r="G51" s="16" t="s">
        <v>23</v>
      </c>
    </row>
    <row r="52" spans="1:7" s="12" customFormat="1" ht="21.75" customHeight="1" x14ac:dyDescent="0.3">
      <c r="A52" s="11"/>
      <c r="B52" s="11"/>
      <c r="C52" s="113"/>
      <c r="D52" s="113"/>
      <c r="E52" s="1" t="s">
        <v>35</v>
      </c>
      <c r="F52" s="2"/>
      <c r="G52" s="1" t="s">
        <v>34</v>
      </c>
    </row>
    <row r="53" spans="1:7" s="12" customFormat="1" ht="21.75" customHeight="1" x14ac:dyDescent="0.3">
      <c r="A53" s="11"/>
      <c r="B53" s="11"/>
      <c r="C53" s="3" t="s">
        <v>7</v>
      </c>
      <c r="D53" s="115"/>
      <c r="E53" s="17" t="s">
        <v>6</v>
      </c>
      <c r="F53" s="115"/>
      <c r="G53" s="17" t="s">
        <v>6</v>
      </c>
    </row>
    <row r="54" spans="1:7" ht="6" customHeight="1" x14ac:dyDescent="0.3">
      <c r="A54" s="18"/>
      <c r="B54" s="18"/>
      <c r="C54" s="115"/>
      <c r="D54" s="113"/>
      <c r="E54" s="97"/>
      <c r="F54" s="113"/>
      <c r="G54" s="123"/>
    </row>
    <row r="55" spans="1:7" ht="21.75" customHeight="1" x14ac:dyDescent="0.3">
      <c r="A55" s="46" t="s">
        <v>92</v>
      </c>
      <c r="B55" s="23"/>
      <c r="D55" s="21"/>
      <c r="E55" s="99"/>
      <c r="F55" s="21"/>
      <c r="G55" s="103"/>
    </row>
    <row r="56" spans="1:7" ht="21.75" customHeight="1" x14ac:dyDescent="0.3">
      <c r="A56" s="23" t="s">
        <v>152</v>
      </c>
      <c r="B56" s="23"/>
      <c r="D56" s="21"/>
      <c r="E56" s="99">
        <v>-208765</v>
      </c>
      <c r="F56" s="21"/>
      <c r="G56" s="103">
        <v>-20032561</v>
      </c>
    </row>
    <row r="57" spans="1:7" ht="21.75" customHeight="1" x14ac:dyDescent="0.3">
      <c r="A57" s="23" t="s">
        <v>135</v>
      </c>
      <c r="B57" s="23"/>
      <c r="C57" s="118">
        <v>11</v>
      </c>
      <c r="D57" s="21"/>
      <c r="E57" s="99">
        <v>-2880000</v>
      </c>
      <c r="F57" s="21"/>
      <c r="G57" s="103">
        <v>0</v>
      </c>
    </row>
    <row r="58" spans="1:7" ht="21.75" customHeight="1" x14ac:dyDescent="0.3">
      <c r="A58" s="23" t="s">
        <v>93</v>
      </c>
      <c r="B58" s="23"/>
      <c r="C58" s="118">
        <v>12</v>
      </c>
      <c r="D58" s="21"/>
      <c r="E58" s="99">
        <v>-678373</v>
      </c>
      <c r="F58" s="21"/>
      <c r="G58" s="103">
        <v>-439786</v>
      </c>
    </row>
    <row r="59" spans="1:7" ht="21.75" customHeight="1" x14ac:dyDescent="0.3">
      <c r="A59" s="23" t="s">
        <v>94</v>
      </c>
      <c r="B59" s="23"/>
      <c r="D59" s="21"/>
      <c r="E59" s="99">
        <v>227569</v>
      </c>
      <c r="F59" s="21"/>
      <c r="G59" s="103">
        <v>79457</v>
      </c>
    </row>
    <row r="60" spans="1:7" ht="21.75" customHeight="1" x14ac:dyDescent="0.3">
      <c r="A60" s="23" t="s">
        <v>95</v>
      </c>
      <c r="B60" s="23"/>
      <c r="C60" s="118">
        <v>13</v>
      </c>
      <c r="D60" s="21"/>
      <c r="E60" s="98">
        <v>-127200</v>
      </c>
      <c r="F60" s="21"/>
      <c r="G60" s="101">
        <v>-43200</v>
      </c>
    </row>
    <row r="61" spans="1:7" ht="6" customHeight="1" x14ac:dyDescent="0.3">
      <c r="A61" s="23"/>
      <c r="B61" s="23"/>
      <c r="D61" s="21"/>
      <c r="E61" s="99"/>
      <c r="F61" s="21"/>
      <c r="G61" s="103"/>
    </row>
    <row r="62" spans="1:7" ht="21.75" customHeight="1" x14ac:dyDescent="0.3">
      <c r="A62" s="46" t="s">
        <v>144</v>
      </c>
      <c r="B62" s="23"/>
      <c r="D62" s="21"/>
      <c r="E62" s="98">
        <f>SUM(E56:E60)</f>
        <v>-3666769</v>
      </c>
      <c r="F62" s="21"/>
      <c r="G62" s="47">
        <f>SUM(G56:G61)</f>
        <v>-20436090</v>
      </c>
    </row>
    <row r="63" spans="1:7" ht="21.75" customHeight="1" x14ac:dyDescent="0.3">
      <c r="A63" s="23"/>
      <c r="B63" s="23"/>
      <c r="D63" s="21"/>
      <c r="E63" s="99"/>
      <c r="F63" s="21"/>
      <c r="G63" s="103"/>
    </row>
    <row r="64" spans="1:7" ht="21.75" customHeight="1" x14ac:dyDescent="0.3">
      <c r="A64" s="18" t="s">
        <v>22</v>
      </c>
      <c r="B64" s="18"/>
      <c r="C64" s="115"/>
      <c r="D64" s="21"/>
      <c r="E64" s="19"/>
      <c r="F64" s="21"/>
    </row>
    <row r="65" spans="1:9" ht="21.75" customHeight="1" x14ac:dyDescent="0.3">
      <c r="A65" s="131" t="s">
        <v>96</v>
      </c>
      <c r="C65" s="118">
        <v>16</v>
      </c>
      <c r="D65" s="21"/>
      <c r="E65" s="19">
        <v>0</v>
      </c>
      <c r="F65" s="21"/>
      <c r="G65" s="20">
        <v>200469737</v>
      </c>
    </row>
    <row r="66" spans="1:9" ht="21.75" customHeight="1" x14ac:dyDescent="0.3">
      <c r="A66" s="131" t="s">
        <v>97</v>
      </c>
      <c r="D66" s="21"/>
      <c r="E66" s="19">
        <v>0</v>
      </c>
      <c r="F66" s="21"/>
      <c r="G66" s="20">
        <v>-562922</v>
      </c>
    </row>
    <row r="67" spans="1:9" ht="21.75" customHeight="1" x14ac:dyDescent="0.3">
      <c r="A67" s="131" t="s">
        <v>98</v>
      </c>
      <c r="D67" s="21"/>
      <c r="E67" s="19">
        <v>0</v>
      </c>
      <c r="F67" s="21"/>
      <c r="G67" s="20">
        <v>-37078</v>
      </c>
    </row>
    <row r="68" spans="1:9" ht="21.75" customHeight="1" x14ac:dyDescent="0.3">
      <c r="A68" s="131" t="s">
        <v>99</v>
      </c>
      <c r="D68" s="21"/>
      <c r="E68" s="19">
        <v>-1206045</v>
      </c>
      <c r="F68" s="21"/>
      <c r="G68" s="20">
        <v>-1277529</v>
      </c>
    </row>
    <row r="69" spans="1:9" ht="21.75" customHeight="1" x14ac:dyDescent="0.3">
      <c r="A69" s="131" t="s">
        <v>100</v>
      </c>
      <c r="D69" s="21"/>
      <c r="E69" s="24">
        <v>-738312</v>
      </c>
      <c r="F69" s="21"/>
      <c r="G69" s="47">
        <v>-793520</v>
      </c>
    </row>
    <row r="70" spans="1:9" ht="6" customHeight="1" x14ac:dyDescent="0.3">
      <c r="D70" s="21"/>
      <c r="E70" s="43"/>
      <c r="F70" s="21"/>
      <c r="G70" s="25"/>
    </row>
    <row r="71" spans="1:9" ht="21.75" customHeight="1" x14ac:dyDescent="0.3">
      <c r="A71" s="18" t="s">
        <v>121</v>
      </c>
      <c r="B71" s="18"/>
      <c r="C71" s="115"/>
      <c r="D71" s="21"/>
      <c r="E71" s="24">
        <f>SUM(E65:E70)</f>
        <v>-1944357</v>
      </c>
      <c r="F71" s="21"/>
      <c r="G71" s="33">
        <f>SUM(G65:G70)</f>
        <v>197798688</v>
      </c>
    </row>
    <row r="72" spans="1:9" ht="21.75" customHeight="1" x14ac:dyDescent="0.3">
      <c r="A72" s="18"/>
      <c r="B72" s="18"/>
      <c r="C72" s="115"/>
      <c r="D72" s="21"/>
      <c r="E72" s="43"/>
      <c r="F72" s="21"/>
      <c r="G72" s="25"/>
    </row>
    <row r="73" spans="1:9" ht="21.75" customHeight="1" x14ac:dyDescent="0.3">
      <c r="A73" s="18" t="s">
        <v>143</v>
      </c>
      <c r="B73" s="18"/>
      <c r="C73" s="115"/>
      <c r="D73" s="21"/>
      <c r="E73" s="43">
        <f>SUM(E42,E62,E71)</f>
        <v>-737003</v>
      </c>
      <c r="F73" s="21"/>
      <c r="G73" s="25">
        <f>SUM(G42,G62,G71)</f>
        <v>138928302</v>
      </c>
    </row>
    <row r="74" spans="1:9" ht="21.75" customHeight="1" x14ac:dyDescent="0.3">
      <c r="A74" s="131" t="s">
        <v>119</v>
      </c>
      <c r="D74" s="21"/>
      <c r="E74" s="87">
        <v>108006648</v>
      </c>
      <c r="F74" s="21"/>
      <c r="G74" s="33">
        <v>45307283</v>
      </c>
      <c r="I74" s="20"/>
    </row>
    <row r="75" spans="1:9" ht="6" customHeight="1" x14ac:dyDescent="0.3">
      <c r="D75" s="21"/>
      <c r="E75" s="19"/>
      <c r="F75" s="21"/>
    </row>
    <row r="76" spans="1:9" ht="21.75" customHeight="1" thickBot="1" x14ac:dyDescent="0.35">
      <c r="A76" s="18" t="s">
        <v>106</v>
      </c>
      <c r="B76" s="18"/>
      <c r="C76" s="115"/>
      <c r="D76" s="21"/>
      <c r="E76" s="6">
        <f>SUM(E73:E74)</f>
        <v>107269645</v>
      </c>
      <c r="F76" s="21"/>
      <c r="G76" s="26">
        <f>SUM(G73:G74)</f>
        <v>184235585</v>
      </c>
    </row>
    <row r="77" spans="1:9" s="125" customFormat="1" ht="21.75" customHeight="1" thickTop="1" x14ac:dyDescent="0.3">
      <c r="A77" s="51"/>
      <c r="B77" s="51"/>
      <c r="C77" s="119"/>
      <c r="D77" s="48"/>
      <c r="E77" s="19"/>
      <c r="F77" s="48"/>
      <c r="G77" s="25"/>
    </row>
    <row r="78" spans="1:9" s="125" customFormat="1" ht="21.75" customHeight="1" x14ac:dyDescent="0.3">
      <c r="A78" s="51" t="s">
        <v>154</v>
      </c>
      <c r="B78" s="51"/>
      <c r="C78" s="119"/>
      <c r="D78" s="48"/>
      <c r="E78" s="19"/>
      <c r="F78" s="48"/>
      <c r="G78" s="25"/>
    </row>
    <row r="79" spans="1:9" s="125" customFormat="1" ht="21.75" customHeight="1" x14ac:dyDescent="0.3">
      <c r="A79" s="125" t="s">
        <v>136</v>
      </c>
      <c r="B79" s="51"/>
      <c r="C79" s="119"/>
      <c r="D79" s="48"/>
      <c r="E79" s="19">
        <v>1321513</v>
      </c>
      <c r="F79" s="48"/>
      <c r="G79" s="25">
        <v>0</v>
      </c>
    </row>
    <row r="80" spans="1:9" s="125" customFormat="1" ht="21.75" customHeight="1" x14ac:dyDescent="0.3">
      <c r="A80" s="51"/>
      <c r="B80" s="51"/>
      <c r="C80" s="119"/>
      <c r="D80" s="48"/>
      <c r="E80" s="25"/>
      <c r="F80" s="48"/>
      <c r="G80" s="25"/>
    </row>
    <row r="81" spans="1:7" s="125" customFormat="1" ht="21.75" customHeight="1" x14ac:dyDescent="0.3">
      <c r="A81" s="51"/>
      <c r="B81" s="51"/>
      <c r="C81" s="119"/>
      <c r="D81" s="48"/>
      <c r="E81" s="25"/>
      <c r="F81" s="48"/>
      <c r="G81" s="25"/>
    </row>
    <row r="82" spans="1:7" s="125" customFormat="1" ht="21.75" customHeight="1" x14ac:dyDescent="0.3">
      <c r="A82" s="51"/>
      <c r="B82" s="51"/>
      <c r="C82" s="119"/>
      <c r="D82" s="48"/>
      <c r="E82" s="25"/>
      <c r="F82" s="48"/>
      <c r="G82" s="25"/>
    </row>
    <row r="83" spans="1:7" s="125" customFormat="1" ht="21.75" customHeight="1" x14ac:dyDescent="0.3">
      <c r="A83" s="51"/>
      <c r="B83" s="51"/>
      <c r="C83" s="119"/>
      <c r="D83" s="48"/>
      <c r="E83" s="25"/>
      <c r="F83" s="48"/>
      <c r="G83" s="25"/>
    </row>
    <row r="84" spans="1:7" s="125" customFormat="1" ht="21.75" customHeight="1" x14ac:dyDescent="0.3">
      <c r="A84" s="51"/>
      <c r="B84" s="51"/>
      <c r="C84" s="119"/>
      <c r="D84" s="48"/>
      <c r="E84" s="25"/>
      <c r="F84" s="48"/>
      <c r="G84" s="25"/>
    </row>
    <row r="85" spans="1:7" s="125" customFormat="1" ht="21.75" customHeight="1" x14ac:dyDescent="0.3">
      <c r="A85" s="51"/>
      <c r="B85" s="51"/>
      <c r="C85" s="119"/>
      <c r="D85" s="48"/>
      <c r="E85" s="25"/>
      <c r="F85" s="48"/>
      <c r="G85" s="25"/>
    </row>
    <row r="86" spans="1:7" s="125" customFormat="1" ht="21.75" customHeight="1" x14ac:dyDescent="0.3">
      <c r="A86" s="51"/>
      <c r="B86" s="51"/>
      <c r="C86" s="119"/>
      <c r="D86" s="48"/>
      <c r="E86" s="25"/>
      <c r="F86" s="48"/>
      <c r="G86" s="25"/>
    </row>
    <row r="87" spans="1:7" s="125" customFormat="1" ht="21.75" customHeight="1" x14ac:dyDescent="0.3">
      <c r="A87" s="51"/>
      <c r="B87" s="51"/>
      <c r="C87" s="119"/>
      <c r="D87" s="48"/>
      <c r="E87" s="25"/>
      <c r="F87" s="48"/>
      <c r="G87" s="25"/>
    </row>
    <row r="88" spans="1:7" s="125" customFormat="1" ht="8.25" customHeight="1" x14ac:dyDescent="0.3">
      <c r="A88" s="51"/>
      <c r="B88" s="51"/>
      <c r="C88" s="119"/>
      <c r="D88" s="48"/>
      <c r="E88" s="25"/>
      <c r="F88" s="48"/>
      <c r="G88" s="25"/>
    </row>
    <row r="89" spans="1:7" ht="21.9" customHeight="1" x14ac:dyDescent="0.3">
      <c r="A89" s="35" t="s">
        <v>33</v>
      </c>
      <c r="B89" s="35"/>
      <c r="C89" s="120"/>
      <c r="D89" s="35"/>
      <c r="E89" s="35"/>
      <c r="F89" s="35"/>
      <c r="G89" s="101"/>
    </row>
  </sheetData>
  <pageMargins left="0.8" right="0.7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New,Regular"&amp;14&amp;P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 2-4</vt:lpstr>
      <vt:lpstr>PL 5 (3M)</vt:lpstr>
      <vt:lpstr>PL 6 (6M)</vt:lpstr>
      <vt:lpstr>EQ 7 </vt:lpstr>
      <vt:lpstr>CF 8-9</vt:lpstr>
      <vt:lpstr>'BS 2-4'!Print_Area</vt:lpstr>
      <vt:lpstr>'PL 5 (3M)'!Print_Area</vt:lpstr>
      <vt:lpstr>'PL 6 (6M)'!Print_Area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PwC_Audit</dc:creator>
  <cp:lastModifiedBy>Nattawadee Makwattanasuk (TH)</cp:lastModifiedBy>
  <cp:lastPrinted>2024-08-13T03:05:52Z</cp:lastPrinted>
  <dcterms:created xsi:type="dcterms:W3CDTF">2016-03-01T09:26:05Z</dcterms:created>
  <dcterms:modified xsi:type="dcterms:W3CDTF">2024-08-13T07:08:28Z</dcterms:modified>
</cp:coreProperties>
</file>